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30" windowWidth="27555" windowHeight="11535" activeTab="3"/>
  </bookViews>
  <sheets>
    <sheet name="ГП" sheetId="1" r:id="rId1"/>
    <sheet name="Подпрограмма 1" sheetId="2" r:id="rId2"/>
    <sheet name="Подпрограмма 2" sheetId="4" r:id="rId3"/>
    <sheet name="Подпрограмма 3" sheetId="5" r:id="rId4"/>
    <sheet name="Подпрограмма 4" sheetId="6" r:id="rId5"/>
    <sheet name="Подпрограмма 5" sheetId="7" r:id="rId6"/>
    <sheet name="Подпрограмма 6" sheetId="8" r:id="rId7"/>
    <sheet name="Подпрограмма 7" sheetId="9" r:id="rId8"/>
    <sheet name="Подпрограмма 8" sheetId="10" r:id="rId9"/>
    <sheet name="Подпрограмма 9" sheetId="11" r:id="rId10"/>
    <sheet name="Подпрограмма 10" sheetId="3" r:id="rId11"/>
  </sheets>
  <calcPr calcId="114210"/>
</workbook>
</file>

<file path=xl/calcChain.xml><?xml version="1.0" encoding="utf-8"?>
<calcChain xmlns="http://schemas.openxmlformats.org/spreadsheetml/2006/main">
  <c r="F6" i="1"/>
  <c r="F9"/>
  <c r="F19"/>
  <c r="G20"/>
  <c r="G29"/>
  <c r="F12" i="2"/>
  <c r="F13"/>
  <c r="F25"/>
  <c r="F26"/>
  <c r="F28"/>
  <c r="F30"/>
  <c r="G31"/>
  <c r="D37"/>
  <c r="F38"/>
  <c r="G42"/>
  <c r="F15" i="4"/>
  <c r="F16"/>
  <c r="F26"/>
  <c r="G27"/>
  <c r="D36"/>
  <c r="F37"/>
  <c r="G39"/>
  <c r="F15" i="6"/>
  <c r="G16"/>
  <c r="D23"/>
  <c r="F24"/>
  <c r="G28"/>
  <c r="F9" i="7"/>
  <c r="G10"/>
  <c r="F16"/>
  <c r="G19"/>
  <c r="D34" i="3"/>
  <c r="F35"/>
  <c r="F6" i="11"/>
  <c r="F7"/>
  <c r="G8"/>
  <c r="D13"/>
  <c r="F14"/>
  <c r="D16" i="10"/>
  <c r="F10" i="9"/>
  <c r="G11"/>
  <c r="G20"/>
  <c r="D14" i="8"/>
  <c r="F15"/>
  <c r="D15" i="7"/>
  <c r="D13" i="5"/>
  <c r="G8"/>
  <c r="G17"/>
  <c r="F8" i="8"/>
  <c r="G9"/>
  <c r="F10" i="10"/>
  <c r="G11"/>
  <c r="F7" i="3"/>
  <c r="F8"/>
  <c r="F28"/>
  <c r="G29"/>
  <c r="G39"/>
  <c r="F22"/>
  <c r="F25"/>
  <c r="F26"/>
  <c r="F27"/>
  <c r="D16" i="9"/>
  <c r="D25" i="1"/>
  <c r="G20" i="10"/>
  <c r="G18" i="8"/>
  <c r="G17" i="11"/>
</calcChain>
</file>

<file path=xl/sharedStrings.xml><?xml version="1.0" encoding="utf-8"?>
<sst xmlns="http://schemas.openxmlformats.org/spreadsheetml/2006/main" count="560" uniqueCount="195">
  <si>
    <t>ед.изм</t>
  </si>
  <si>
    <t>Cel - оценка степени достижения цели, решения задачи государственной программы (подпрограммы)</t>
  </si>
  <si>
    <t>Наименование контрольных мероприятий</t>
  </si>
  <si>
    <t xml:space="preserve">             n
Mer = (1 / n) x SUM (Rj x 100%),
            j=1</t>
  </si>
  <si>
    <t>Mer - оценка степени реализации мероприятий государственной программы (подпрограммы)</t>
  </si>
  <si>
    <t xml:space="preserve">                                   m
Cel = (1 / m) x SUM (Si),
                                  i=1
</t>
  </si>
  <si>
    <t>95% и более</t>
  </si>
  <si>
    <t>от 80% до 95%</t>
  </si>
  <si>
    <t>менее 80%</t>
  </si>
  <si>
    <t>Высокий уровень эффективности</t>
  </si>
  <si>
    <t>Удовлетворительный уровень эффективности</t>
  </si>
  <si>
    <t>Неудовлетворительный уровень эффективности</t>
  </si>
  <si>
    <t xml:space="preserve"> Pi -плановое значение индикатора (показателя) </t>
  </si>
  <si>
    <t xml:space="preserve">Наименование индикатора (показателя) </t>
  </si>
  <si>
    <t>Сумма значений</t>
  </si>
  <si>
    <t>Виды результатов оценки</t>
  </si>
  <si>
    <t>Таблица  № 3</t>
  </si>
  <si>
    <t>Критерий 2 - Степень реализации контрольных мероприятий государственной программы (подпрограммы)</t>
  </si>
  <si>
    <t>Градации оценки эффективности реализации государственной программы Калужской области (подпрограммы)</t>
  </si>
  <si>
    <t xml:space="preserve">Критерий 1 - Степень достижения целей и решения задач государственной программы (подпрограммы) </t>
  </si>
  <si>
    <t>**) Si = (Fi / Pi) x 100%, если желаемой тенденцией развития является рост значений, Si = (Pi / Fi) x 100%, если желаемой тенденцией развития является снижение значений.</t>
  </si>
  <si>
    <t xml:space="preserve">Примечание:  **) В случае превышения 100% выполнения планового значения индикатора (показателя) указывается значение равным 100%.
</t>
  </si>
  <si>
    <t>Границы диапазона оценки</t>
  </si>
  <si>
    <t>Сумма значений x 100%</t>
  </si>
  <si>
    <r>
      <t>Расчет комплексной оценки эффективности реализации подпрограммы: О</t>
    </r>
    <r>
      <rPr>
        <vertAlign val="subscript"/>
        <sz val="11"/>
        <color indexed="8"/>
        <rFont val="Times New Roman"/>
        <family val="1"/>
        <charset val="204"/>
      </rPr>
      <t>ПП</t>
    </r>
    <r>
      <rPr>
        <sz val="11"/>
        <color indexed="8"/>
        <rFont val="Times New Roman"/>
        <family val="1"/>
        <charset val="204"/>
      </rPr>
      <t xml:space="preserve"> = 0,8 * Cel + 0,2 * Mer, где О</t>
    </r>
    <r>
      <rPr>
        <vertAlign val="subscript"/>
        <sz val="11"/>
        <color indexed="8"/>
        <rFont val="Times New Roman"/>
        <family val="1"/>
        <charset val="204"/>
      </rPr>
      <t>ПП</t>
    </r>
    <r>
      <rPr>
        <sz val="11"/>
        <color indexed="8"/>
        <rFont val="Times New Roman"/>
        <family val="1"/>
        <charset val="204"/>
      </rPr>
      <t xml:space="preserve"> - комплексная оценка подпрограммы
</t>
    </r>
  </si>
  <si>
    <t xml:space="preserve">Примечание: *) Расчет оценки эффективности реализации проводится в целом по государственной программе и по каждой подпрограмме </t>
  </si>
  <si>
    <t>Fi - фактическое значение индикатора (показателя)</t>
  </si>
  <si>
    <t>Rj - показатель достижения ожидаемого непосредственного результата j-го контрольного мероприятия государственной программы (подпрограммы), определяемый в случае достижения непосредственного результата в отчетном периоде как "1", в случае не достижения непосредственного результата - как "0"</t>
  </si>
  <si>
    <t>Комплексная оценка эффективности реализации подпрограммы ***)</t>
  </si>
  <si>
    <t xml:space="preserve">Расчет оценки эффективности реализации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</si>
  <si>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"Профилактика заболеваний и формированиездорового образа жизни. Развитие первичной медико-санитарной помощи" государственной программы Калужской области "Развитие здравоохранения в Калужской области" в 2017 году  
</t>
  </si>
  <si>
    <t xml:space="preserve">Расчет оценки эффективности реализации государственной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</si>
  <si>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"Развитие государственно-частного партнерства"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</si>
  <si>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"Охрана здоровья матери и ребенка"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</si>
  <si>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"Развитие медицинской реабилитации и санаторно-курортного лечения, в том числе детей" государственной программы Калужской области "Развитие здравоохранения в Калужской области"в 2017 году  *)
</t>
  </si>
  <si>
    <t xml:space="preserve">Расчет оценки эффективности реализации государственной подпрограммы  "Оказание паллиативной помощи, в том числе детям"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</si>
  <si>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"Совершенствование системы лекарственного обеспечения, в том числе в амбулаторных условиях"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</si>
  <si>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"Развитие информатизации в здравоохранении"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</si>
  <si>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государственной подпрограммы  "Совершенствование системы территориального планирования здравоохранения Калужской области"  государственной программы Калужской области "Развитие здравоохранения в Калужской области" в 2017 году  *)
</t>
  </si>
  <si>
    <t xml:space="preserve">Расчет оценки эффективности реализации подпрограммы "Кадровые ресурсы здравоохранения  Калужской области"  в 2017 году  *)
</t>
  </si>
  <si>
    <t xml:space="preserve">Ожидаемая продолжительность жизни при рождении </t>
  </si>
  <si>
    <t>лет</t>
  </si>
  <si>
    <t>Смертность от всех причин</t>
  </si>
  <si>
    <t>на 1 тыс. населения</t>
  </si>
  <si>
    <t xml:space="preserve">Младенческая смертность </t>
  </si>
  <si>
    <t>случаев на 1 тыс. родившихся живыми</t>
  </si>
  <si>
    <t xml:space="preserve">Смертность от болезней системы кровообращения </t>
  </si>
  <si>
    <t>на 100 тыс. населения</t>
  </si>
  <si>
    <t xml:space="preserve">Смертность от дорожно-транспортных происшествий </t>
  </si>
  <si>
    <t>Смертность от новообразований (в том числе злокачественных)</t>
  </si>
  <si>
    <t>Смертность от туберкулеза</t>
  </si>
  <si>
    <t xml:space="preserve">Потребление алкогольной продукции (в перерасчете на абсолютный алкоголь) </t>
  </si>
  <si>
    <t>литров на душу населения</t>
  </si>
  <si>
    <t xml:space="preserve">Распространенность потребления табака среди взрослого населения </t>
  </si>
  <si>
    <t>процент</t>
  </si>
  <si>
    <t xml:space="preserve">Зарегистрировано больных с диагнозом, установленным впервые в жизни, активный туберкулез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</si>
  <si>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среднемесячной начисленной заработной платы наемных работников в организациях, у индивидуальных предпринимателей и физических лиц (среднемесячный доход от трудовой деятельности) (агрегированные значения) (процент)</t>
  </si>
  <si>
    <t>Соотношение средней заработной платы среднего медицинского (фармацевтического) персонала (персонала, обеспечивающего предоставление медицинских услуг) и среднемесячной начисленной заработной платы наемных работников в организациях, у индивидуальных предпринимателей и физических лиц (среднемесячный доход от трудовой деятельности) (агрегированные значения) (процент)</t>
  </si>
  <si>
    <t>Соотношение средней заработной платы младшего медицинского персонала и среднемесячной начисленной заработной платы наемных работников в организациях, у индивидуальных предпринимателей и физических лиц (среднемесячный доход от трудовой деятельности) (агрегированные значения) (процент)</t>
  </si>
  <si>
    <t>Охват профилактическими медицинскими осмотрами детей</t>
  </si>
  <si>
    <t xml:space="preserve">Охват диспансеризацией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 </t>
  </si>
  <si>
    <t>Охват диспансеризацией взрослого населения</t>
  </si>
  <si>
    <t>Потребление овощей и бахчевых культур в среднем на потребителя в год (за исключением картофеля)</t>
  </si>
  <si>
    <t>кг</t>
  </si>
  <si>
    <t>Потребление фруктов и ягод в среднем на потребителя в год</t>
  </si>
  <si>
    <t xml:space="preserve">Доля больных с выявленными злокачественными новообразованиями на I - II ст. </t>
  </si>
  <si>
    <t xml:space="preserve">Охват населения профилактическими осмотрами на туберкулез </t>
  </si>
  <si>
    <t>Заболеваемость дифтерией (на 100 тыс. населения)</t>
  </si>
  <si>
    <t>Человек</t>
  </si>
  <si>
    <t xml:space="preserve">Заболеваемость корью (на 1 млн. населения) </t>
  </si>
  <si>
    <t xml:space="preserve">Заболеваемость краснухой (на 100 тыс. населения) </t>
  </si>
  <si>
    <t xml:space="preserve">Заболеваемость эпидемическим паротитом (на 100 тыс. населения) </t>
  </si>
  <si>
    <t>человек</t>
  </si>
  <si>
    <t xml:space="preserve">Заболеваемость острым вирусным гепатитом B (на 100 тыс. населения) </t>
  </si>
  <si>
    <t xml:space="preserve">Охват иммунизацией населения против вирусного гепатита B в декретированные сроки </t>
  </si>
  <si>
    <t xml:space="preserve">Охват иммунизацией населения против дифтерии, коклюша и столбняка в декретированные сроки </t>
  </si>
  <si>
    <t xml:space="preserve">Охват иммунизацией населения против кори в декретированные сроки </t>
  </si>
  <si>
    <t xml:space="preserve">Охват иммунизацией населения против краснухи в декретированные сроки </t>
  </si>
  <si>
    <t xml:space="preserve">Охват иммунизацией населения против эпидемического паротита в декретированные сроки </t>
  </si>
  <si>
    <t xml:space="preserve">Доля ВИЧ-инфицированных лиц, состоящих на диспансерном учете, от числа выявленных </t>
  </si>
  <si>
    <t xml:space="preserve">Доля больных алкоголизмом, повторно госпитализированных в течение года </t>
  </si>
  <si>
    <t xml:space="preserve">Доля больных наркоманией, повторно госпитализированных в течение года </t>
  </si>
  <si>
    <t xml:space="preserve">Смертность от самоубийств (на 100 тыс. населения) </t>
  </si>
  <si>
    <t>Удельный расход электрической энергии на снабжение государственных учреждений здравоохранения Калужской области</t>
  </si>
  <si>
    <t>уровень информированности населения в возрасте 18 - 49 лет по вопросам ВИЧ-инфекций</t>
  </si>
  <si>
    <t xml:space="preserve">Доля абациллированных больных туберкулезом от числа больных туберкулезом с бактериовыделением </t>
  </si>
  <si>
    <t xml:space="preserve">Доля ВИЧ-инфицированных лиц, получающих антиретровирусную терапию, от числа состоящих на диспансерном учете </t>
  </si>
  <si>
    <t xml:space="preserve">Число больных, наркоманией, находящихся в ремиссии от 1 года до 2 лет (на 100 больных наркоманией среднегодового контингента) </t>
  </si>
  <si>
    <t xml:space="preserve">Число больных, наркоманией, находящихся в ремиссии более 2 лет (на 100 больных наркоманией среднегодового контингента) </t>
  </si>
  <si>
    <t xml:space="preserve">Число больных алкоголизмом, находящихся в ремиссии от 1 года до 2 лет (на 100 больных алкоголизмом среднегодового контингента) </t>
  </si>
  <si>
    <t xml:space="preserve">Число больных алкоголизмом, находящихся в ремиссии более 2 лет (на 100 больных алкоголизмом среднегодового контингента) </t>
  </si>
  <si>
    <t>Доля больных психическими расстройствами, повторно госпитализированных в течение года</t>
  </si>
  <si>
    <t xml:space="preserve">Удельный вес больных злокачественными новообразованиями, состоящих на учете с момента установления диагноза 5 лет и более </t>
  </si>
  <si>
    <t xml:space="preserve">Одногодичная летальность больных со злокачественными новообразованиями </t>
  </si>
  <si>
    <t xml:space="preserve">Доля выездов бригад скорой медицинской помощи со временем доезда до больного менее 20 минут </t>
  </si>
  <si>
    <t xml:space="preserve">Больничная летальность пострадавших в результате дорожно-транспортных происшествий </t>
  </si>
  <si>
    <t>Количество больных, которым оказана высокотехнологичная медицинская помощь</t>
  </si>
  <si>
    <t xml:space="preserve">Доля заготовки плазмы крови методом аппаратного плазмафереза от общей заготовки плазмы </t>
  </si>
  <si>
    <t xml:space="preserve">Доля заготовки концентрата тромбоцитов методом аппаратного плазмафереза от общей заготовки тромбоцитов </t>
  </si>
  <si>
    <t xml:space="preserve">Обеспечение медицинских организаций области карантинизированной или вирусинактивированной плазмой </t>
  </si>
  <si>
    <t xml:space="preserve">Доля пациентов, охваченных бригадными формами оказания психиатрической помощи, в общем числе наблюдаемых пациентов </t>
  </si>
  <si>
    <t>Доля пациентов, нуждающихся в стационарной психиатрической помощи, в общем числе наблюдаемых пациентов</t>
  </si>
  <si>
    <t xml:space="preserve">Смертность от транспортных травм всех видов (на 100 тыс. населения) </t>
  </si>
  <si>
    <t>Смертность от ишемической болезни сердца (на 100 тыс. населения)</t>
  </si>
  <si>
    <t>Смертность от цереброваскулярных заболеваний (на 100 тыс. населения)</t>
  </si>
  <si>
    <t xml:space="preserve">Количество негосударственных медицинских организаций, оказывающих медицинскую помощь населению Калужской области в рамках Программы государственных гарантий оказания гражданам Российской Федерации, проживающим на территории Калужской области, бесплатной медицинской помощи </t>
  </si>
  <si>
    <t>единицы</t>
  </si>
  <si>
    <t>Доля обследованных беременных женщин в первом триместре беременности по алгоритму комплексной пренатальной (дородовой) диагностики нарушений развития ребенка от числа поставленных на учет в первый триместр беременности</t>
  </si>
  <si>
    <t xml:space="preserve">Охват неонатальным скринингом новорожденных
</t>
  </si>
  <si>
    <t xml:space="preserve">Охват аудиологическим скринингом (доля детей первого года жизни, обследованных на аудиологический скрининг, от общего числа детей первого года жизни) </t>
  </si>
  <si>
    <t>Показатель ранней неонатальной смертности &lt;*&gt; (на 1000 родившихся живыми)</t>
  </si>
  <si>
    <t xml:space="preserve">Смертность детей в возрасте 0 - 17 лет (на 100 тыс. населения соответствующего возраста) </t>
  </si>
  <si>
    <t xml:space="preserve">Доля женщин с преждевременными родами, родоразрешенных в перинатальных центрах (от общего числа женщин с преждевременными родами) </t>
  </si>
  <si>
    <t xml:space="preserve">Выживаемость детей, имевших при рождении низкую и экстремально низкую массу тела, в акушерском стационаре (доля выживших от числа новорожденных, родившихся с низкой и экстремально низкой массой тела в акушерском стационаре) </t>
  </si>
  <si>
    <t xml:space="preserve">Охват пар "мать - дитя" химиопрофилактикой ВИЧ-инфекции в соответствии с действующими стандартами </t>
  </si>
  <si>
    <t xml:space="preserve">Число абортов (на 1000 женщин в возрасте 15 - 49 лет) </t>
  </si>
  <si>
    <t>единиц</t>
  </si>
  <si>
    <t xml:space="preserve">Охват санаторно-курортным лечением пациентов </t>
  </si>
  <si>
    <t>Охват медицинской реабилитацией пациентов от числа нуждающихся после оказания специализированной медицинской помощи</t>
  </si>
  <si>
    <t xml:space="preserve">Охват медицинской реабилитацией детей - инвалидов (от числа нуждающихся) </t>
  </si>
  <si>
    <t>Обеспеченность койками для оказания паллиативной помощи взрослым (на 100 тыс. взрослого населения)</t>
  </si>
  <si>
    <t>коек</t>
  </si>
  <si>
    <t>Обеспеченность койками для оказания паллиативной помощи детям (на 100 тыс. детского населения)</t>
  </si>
  <si>
    <t>Удовлетворение потребности отдельных категорий граждан в необходимых лекарственных препаратах, обеспечение которыми осуществляется за счет средств федерального бюджета</t>
  </si>
  <si>
    <t>Удовлетворение потребности отдельных категорий граждан в необходимых лекарственных препаратах, обеспечение которых осуществляется за счет средств областного бюджета</t>
  </si>
  <si>
    <t>Удовлетворение потребности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в специфических лекарственных препаратах</t>
  </si>
  <si>
    <t>Число детей, обеспеченных расходными материалами для инсулиновых помп</t>
  </si>
  <si>
    <t>Количество пациентов, у которых ведутся электронные медицинские карты</t>
  </si>
  <si>
    <t>процент к общей численности населения</t>
  </si>
  <si>
    <t>Количество медицинских организаций, охваченных системой телемедицинских консультаций</t>
  </si>
  <si>
    <t>шт.</t>
  </si>
  <si>
    <t>Оснащенность средствами вычислительной техники медицинских организаций</t>
  </si>
  <si>
    <t>кол-во медработников на 1 ПК</t>
  </si>
  <si>
    <t>Число работников, обученных работе со специализированным медицинским программным обеспечением</t>
  </si>
  <si>
    <t>кол-во работников</t>
  </si>
  <si>
    <t xml:space="preserve">Удовлетворенность населения Калужской области качеством и доступностью медицинской помощи </t>
  </si>
  <si>
    <t>Обеспеченность врачами государственных учреждений здравоохранения Калужской области на 10 тыс. населения</t>
  </si>
  <si>
    <t>Обеспеченность медицинскими работниками со средним медицинским образованием государственных учреждений здравоохранения Калужской области</t>
  </si>
  <si>
    <t>Количество среднего медицинского персонала, приходящегося на 1 врача</t>
  </si>
  <si>
    <t>Дефицит врачей в государственных учреждениях здравоохранения, подведомственных министерству здравоохранения Калужской области (с учетом коэффициента совместительства)</t>
  </si>
  <si>
    <t>в том числе:</t>
  </si>
  <si>
    <t>врачей-терапевтов</t>
  </si>
  <si>
    <t>врачей-педиатров</t>
  </si>
  <si>
    <t>Дефицит медицинских работников со средним медицинским образованием в государственных учреждениях здравоохранения, подведомственных министерству здравоохранения Калужской области (с учетом коэффициента совместительства)</t>
  </si>
  <si>
    <t>на 10 тыс. населения</t>
  </si>
  <si>
    <t>Число медицинских работников, получающих денежную компенсацию за наем (поднаем) жилых помещений</t>
  </si>
  <si>
    <t>Число медицинских работников, получающих социальную выплату для возмещения части процентной ставки по ипотечному жилищному кредиту</t>
  </si>
  <si>
    <t>Число мероприятий профориентационного характера и по повышению престижа профессии, проводимых на территории Калужской области</t>
  </si>
  <si>
    <t>абсолютное число</t>
  </si>
  <si>
    <t>Количество подготовленных специалистов по программам дополнительного медицинского и фармацевтического образования в государственных организациях дополнительного профессионального образования и высшего профессионального образования</t>
  </si>
  <si>
    <t>Количество подготовленных кадров высшей квалификации в интернатуре, ординатуре, аспирантуре по программам подготовки научно-педагогических кадров в государственных организациях дополнительного профессионального образования</t>
  </si>
  <si>
    <t>Количество подготовленных специалистов по программам дополнительного медицинского и фармацевтического образования в государственных профессиональных образовательных организациях, осуществляющих подготовку специалистов среднего звена</t>
  </si>
  <si>
    <t>Доля медицинских и фармацевтических специалистов, обучавшихся в рамках целевой подготовки для нужд Калужской области, трудоустроившихся после завершения обучения в медицинские или фармацевтические организации системы здравоохранения Калужской области</t>
  </si>
  <si>
    <t>процентов</t>
  </si>
  <si>
    <t>Доля специалистов, допущенных к профессиональной деятельности через процедуру аккредитации</t>
  </si>
  <si>
    <t xml:space="preserve">Число лиц, заключивших договор о целевом обучении
</t>
  </si>
  <si>
    <t>по программам высшего профессионального образования</t>
  </si>
  <si>
    <t>по программам среднего профессионального образования</t>
  </si>
  <si>
    <t>Число бюджетных мест в образовательных учреждениях среднего профессионального образования, подведомственных министерству здравоохранения Калужской области</t>
  </si>
  <si>
    <t>Число медицинских работников со средним медицинским образованием, окончивших образовательные учреждения среднего профессионального образования</t>
  </si>
  <si>
    <t xml:space="preserve">Контрольные мероприятия на 2017 год не предусмотрены </t>
  </si>
  <si>
    <t>Обеспечение полноценным питанием детей первого года жизни, находящихся на искусственном и смешанном вскармливании</t>
  </si>
  <si>
    <t>Не менее 30</t>
  </si>
  <si>
    <t>Не менее 70</t>
  </si>
  <si>
    <t>Не менее 95</t>
  </si>
  <si>
    <t>не менее 97</t>
  </si>
  <si>
    <t>менее 1 случая</t>
  </si>
  <si>
    <t>не менее 95</t>
  </si>
  <si>
    <t>Контрольные мероприятия на 2017 год предусмотрены по ряду подпрограмм и учитываются при оценке подпрограмм</t>
  </si>
  <si>
    <r>
      <t xml:space="preserve">Расчет комплексной оценки эффективности реализации подпрограммы: </t>
    </r>
    <r>
      <rPr>
        <sz val="11"/>
        <color indexed="8"/>
        <rFont val="Times New Roman"/>
        <family val="1"/>
        <charset val="204"/>
      </rPr>
      <t xml:space="preserve">
</t>
    </r>
  </si>
  <si>
    <t xml:space="preserve">Планируется открытие кабинета цитогенетических методов исследований по раннему выявлению рака на базе государственного бюджетного учреждения здравоохранения Калужской области "Калужский областной клинический онкологический диспансер" (2017 - 2020 годы). (по мероприятию 4.2.6.) </t>
  </si>
  <si>
    <t>3.</t>
  </si>
  <si>
    <t xml:space="preserve">Намечает поэтапное с 2016 по 2020 годы дооснащение и переоснащение государственного бюджетного учреждения здравоохранения Калужской области «Станция скорой медицинской помощи» в целях выполнения порядков путем обновления парка автомобилей скорой, в том числе скорой специализированной, медицинской помощи.  (по мероприятию 4.2.7.) </t>
  </si>
  <si>
    <t xml:space="preserve">В целях обеспечения эффективности работы скоропомощной больницы, сокращения сроков госпитализации, установления диагноза будет создано отделение экстренной медицинской помощи на базе государственного бюджетного учреждения здравоохранения Калужской области "Калужская городская больница скорой медицинской помощи" им. Шевченко Клеопатры Николаевны (в 2016 - 2020 годах).  (по мероприятию 4.2.7.) </t>
  </si>
  <si>
    <t xml:space="preserve">Будет создан симуляционный центр, на базе которого будет организовано непрерывное обучение медицинских работников навыкам оказания медицинской экстренной помощи, в первую очередь ургентных служб, а также обучение населения, служб экстренного реагирования навыкам оказания первой и доврачебной помощи (в 2017 - 2020 годах).  (по мероприятию 4.2.8) </t>
  </si>
  <si>
    <t xml:space="preserve">Комплексная оценка эффективности реализации подпрограммы </t>
  </si>
  <si>
    <t xml:space="preserve">Предусматривает передачу частному инвестору объекта здравоохранения в г. Калуге для осуществления работ по реконструкции с целью предоставления в дальнейшем медицинских услуг населению (в 2016 - 2017 годах).
</t>
  </si>
  <si>
    <t xml:space="preserve">Капитальный ремонт здания микролаборатории государственного бюджетного учреждения здравоохранения Калужской области "Калужский городской родильный дом" (ул. М.Горького, д. 83) (ввод в 2017 году).
</t>
  </si>
  <si>
    <t xml:space="preserve"> Реконструкция корпуса N 1 стационара государственного бюджетного учреждения здравоохранения Калужской области "Детская городская больница" на 65 коек с организацией приемно-диагностического отделения на 25 коек (в 2017 году).
</t>
  </si>
  <si>
    <t xml:space="preserve">Капитальный ремонт государственного бюджетного учреждения здравоохранения Калужской области "Детская городская больница" (г. Калуга, ул. С.-Щедрина, 13, корп. 3) (в 2017 году).
</t>
  </si>
  <si>
    <t xml:space="preserve">Проведение капитального ремонта отделений для реабилитации ГБУЗ КО "Детская городская больница" (в 2016 - 2017 годах)
</t>
  </si>
  <si>
    <t>Комплексная оценка эффективности реализации подпрограммы</t>
  </si>
  <si>
    <t>Мероприятие не выполнено. В дер. Поляны Перемышльского района установлен 1  модульный фельдшерско-акушерский пункт</t>
  </si>
  <si>
    <t>Выполнено</t>
  </si>
  <si>
    <t xml:space="preserve">Мероприятие  выполнено. Капитальный ремонт проведен в 2016 году, финансирование за счет средств областного бюджета оплаты капремонта отделения для реабилитации ГБУЗ КО "Детская городская больница" и дооснащения отделения проведено в феврале 2017 года. </t>
  </si>
  <si>
    <t>Мероприятие выполняется. В 2016 году поставлено - 2 автомобиля скорой медицинской помощи; в 2017 году поставлено - 2 автомобиля скорой медицинской помощи.</t>
  </si>
  <si>
    <t xml:space="preserve">Намечается приобретение реанимобилей (в 2017 году) для доставки пациентов с сосудистой патологией в сосудистые центры из медицинских организаций из зоны ответственности и увеличение мощности плановых кардиологических отделений г. Калуги (по мероприятию 4.2.5.) </t>
  </si>
  <si>
    <t xml:space="preserve">Примечание: ***) В случае отсутствия в 2017 году в подпрограмме контрольных событий расчет комплексной оценки принимается равной оценке степени достижения цели и решения задачиподпрограммы.
</t>
  </si>
  <si>
    <t xml:space="preserve">Примечание: ***) В случае отсутствия в 2017 году в подпрограмме контрольных событий расчет комплексной оценки принимается равной оценке степени достижения цели и решения задачи подпрограммы.
</t>
  </si>
  <si>
    <r>
      <t>Расчет комплексной оценки эффективности реализации подпрограммы: О</t>
    </r>
    <r>
      <rPr>
        <vertAlign val="subscript"/>
        <sz val="11"/>
        <color indexed="8"/>
        <rFont val="Times New Roman"/>
        <family val="1"/>
        <charset val="204"/>
      </rPr>
      <t>ПП</t>
    </r>
    <r>
      <rPr>
        <sz val="11"/>
        <color indexed="8"/>
        <rFont val="Times New Roman"/>
        <family val="1"/>
        <charset val="204"/>
      </rPr>
      <t xml:space="preserve"> = Cel , где О</t>
    </r>
    <r>
      <rPr>
        <vertAlign val="subscript"/>
        <sz val="11"/>
        <color indexed="8"/>
        <rFont val="Times New Roman"/>
        <family val="1"/>
        <charset val="204"/>
      </rPr>
      <t>ПП</t>
    </r>
    <r>
      <rPr>
        <sz val="11"/>
        <color indexed="8"/>
        <rFont val="Times New Roman"/>
        <family val="1"/>
        <charset val="204"/>
      </rPr>
      <t xml:space="preserve"> - комплексная оценка подпрограммы
</t>
    </r>
  </si>
  <si>
    <r>
      <t>Расчет комплексной оценки эффективности реализации подпрограммы: О</t>
    </r>
    <r>
      <rPr>
        <vertAlign val="subscript"/>
        <sz val="11"/>
        <color indexed="8"/>
        <rFont val="Times New Roman"/>
        <family val="1"/>
        <charset val="204"/>
      </rPr>
      <t>ПП</t>
    </r>
    <r>
      <rPr>
        <sz val="11"/>
        <color indexed="8"/>
        <rFont val="Times New Roman"/>
        <family val="1"/>
        <charset val="204"/>
      </rPr>
      <t xml:space="preserve"> =  Cel , где ОПП - комплексная оценка подпрограммы
</t>
    </r>
  </si>
  <si>
    <r>
      <t>Расчет комплексной оценки эффективности реализации подпрограммы: О</t>
    </r>
    <r>
      <rPr>
        <vertAlign val="subscript"/>
        <sz val="11"/>
        <color indexed="8"/>
        <rFont val="Times New Roman"/>
        <family val="1"/>
        <charset val="204"/>
      </rPr>
      <t>ПП</t>
    </r>
    <r>
      <rPr>
        <sz val="11"/>
        <color indexed="8"/>
        <rFont val="Times New Roman"/>
        <family val="1"/>
        <charset val="204"/>
      </rPr>
      <t xml:space="preserve"> = Cel, где О</t>
    </r>
    <r>
      <rPr>
        <vertAlign val="subscript"/>
        <sz val="11"/>
        <color indexed="8"/>
        <rFont val="Times New Roman"/>
        <family val="1"/>
        <charset val="204"/>
      </rPr>
      <t>ПП</t>
    </r>
    <r>
      <rPr>
        <sz val="11"/>
        <color indexed="8"/>
        <rFont val="Times New Roman"/>
        <family val="1"/>
        <charset val="204"/>
      </rPr>
      <t xml:space="preserve"> - комплексная оценка подпрограммы
</t>
    </r>
  </si>
  <si>
    <t xml:space="preserve">Приобретение, ремонт и монтаж модульных фельдшерско-акушерских пунктов , врачебных амбулаторий (в 2017 году - 2 ФАПа)
</t>
  </si>
  <si>
    <r>
      <t>Расчет комплексной оценки эффективности реализации государственной программы, если в ее состав  входят подпрограммы:  О</t>
    </r>
    <r>
      <rPr>
        <vertAlign val="subscript"/>
        <sz val="11"/>
        <color indexed="8"/>
        <rFont val="Times New Roman"/>
        <family val="1"/>
        <charset val="204"/>
      </rPr>
      <t>ГП</t>
    </r>
    <r>
      <rPr>
        <sz val="11"/>
        <color indexed="8"/>
        <rFont val="Times New Roman"/>
        <family val="1"/>
        <charset val="204"/>
      </rPr>
      <t xml:space="preserve"> = 0,5 * Cel +  0,5 * О</t>
    </r>
    <r>
      <rPr>
        <vertAlign val="subscript"/>
        <sz val="11"/>
        <color indexed="8"/>
        <rFont val="Times New Roman"/>
        <family val="1"/>
        <charset val="204"/>
      </rPr>
      <t>ППСВ</t>
    </r>
    <r>
      <rPr>
        <sz val="11"/>
        <color indexed="8"/>
        <rFont val="Times New Roman"/>
        <family val="1"/>
        <charset val="204"/>
      </rPr>
      <t>, где О</t>
    </r>
    <r>
      <rPr>
        <vertAlign val="subscript"/>
        <sz val="11"/>
        <color indexed="8"/>
        <rFont val="Times New Roman"/>
        <family val="1"/>
        <charset val="204"/>
      </rPr>
      <t>ГП</t>
    </r>
    <r>
      <rPr>
        <sz val="11"/>
        <color indexed="8"/>
        <rFont val="Times New Roman"/>
        <family val="1"/>
        <charset val="204"/>
      </rPr>
      <t xml:space="preserve"> - комплексная оценка государственной программы, О</t>
    </r>
    <r>
      <rPr>
        <vertAlign val="subscript"/>
        <sz val="11"/>
        <color indexed="8"/>
        <rFont val="Times New Roman"/>
        <family val="1"/>
        <charset val="204"/>
      </rPr>
      <t>ППСВ</t>
    </r>
    <r>
      <rPr>
        <sz val="11"/>
        <color indexed="8"/>
        <rFont val="Times New Roman"/>
        <family val="1"/>
        <charset val="204"/>
      </rPr>
      <t xml:space="preserve">  - средняя величина комплексных оценок подпрограмм, входящих в государственную программу</t>
    </r>
  </si>
  <si>
    <t xml:space="preserve">Комплексная оценка эффективности реализации государственной программы </t>
  </si>
</sst>
</file>

<file path=xl/styles.xml><?xml version="1.0" encoding="utf-8"?>
<styleSheet xmlns="http://schemas.openxmlformats.org/spreadsheetml/2006/main">
  <numFmts count="1">
    <numFmt numFmtId="164" formatCode="0.0"/>
  </numFmts>
  <fonts count="13">
    <font>
      <sz val="11"/>
      <color theme="1"/>
      <name val="Calibri"/>
      <family val="2"/>
      <charset val="204"/>
      <scheme val="minor"/>
    </font>
    <font>
      <sz val="11"/>
      <color indexed="8"/>
      <name val="Times New Roman"/>
      <family val="1"/>
      <charset val="204"/>
    </font>
    <font>
      <b/>
      <sz val="11"/>
      <color indexed="8"/>
      <name val="Times New Roman"/>
      <family val="1"/>
      <charset val="204"/>
    </font>
    <font>
      <sz val="8"/>
      <color indexed="8"/>
      <name val="Times New Roman"/>
      <family val="1"/>
      <charset val="204"/>
    </font>
    <font>
      <i/>
      <sz val="11"/>
      <color indexed="8"/>
      <name val="Times New Roman"/>
      <family val="1"/>
      <charset val="204"/>
    </font>
    <font>
      <b/>
      <sz val="16"/>
      <color indexed="8"/>
      <name val="Times New Roman"/>
      <family val="1"/>
      <charset val="204"/>
    </font>
    <font>
      <vertAlign val="subscript"/>
      <sz val="11"/>
      <color indexed="8"/>
      <name val="Times New Roman"/>
      <family val="1"/>
      <charset val="204"/>
    </font>
    <font>
      <sz val="8"/>
      <name val="Calibri"/>
      <family val="2"/>
      <charset val="204"/>
    </font>
    <font>
      <sz val="10"/>
      <name val="Times New Roman"/>
      <family val="1"/>
      <charset val="204"/>
    </font>
    <font>
      <u/>
      <sz val="10"/>
      <color indexed="12"/>
      <name val="Arial Cyr"/>
      <charset val="204"/>
    </font>
    <font>
      <sz val="10"/>
      <color indexed="8"/>
      <name val="Times New Roman"/>
      <family val="1"/>
      <charset val="204"/>
    </font>
    <font>
      <sz val="11"/>
      <name val="Times New Roman"/>
      <family val="1"/>
      <charset val="204"/>
    </font>
    <font>
      <sz val="11"/>
      <color rgb="FF9C6500"/>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EB9C"/>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12" fillId="5" borderId="0" applyNumberFormat="0" applyBorder="0" applyAlignment="0" applyProtection="0"/>
    <xf numFmtId="0" fontId="9" fillId="0" borderId="0" applyNumberFormat="0" applyFill="0" applyBorder="0" applyAlignment="0" applyProtection="0">
      <alignment vertical="top"/>
      <protection locked="0"/>
    </xf>
  </cellStyleXfs>
  <cellXfs count="166">
    <xf numFmtId="0" fontId="0" fillId="0" borderId="0" xfId="0"/>
    <xf numFmtId="0" fontId="1" fillId="0" borderId="0" xfId="0" applyFont="1"/>
    <xf numFmtId="0" fontId="1" fillId="0" borderId="1" xfId="0" applyFont="1" applyBorder="1"/>
    <xf numFmtId="0" fontId="3" fillId="0" borderId="2" xfId="0" applyFont="1" applyBorder="1" applyAlignment="1">
      <alignment horizontal="center" vertical="center"/>
    </xf>
    <xf numFmtId="0" fontId="3" fillId="0" borderId="3" xfId="0" applyFont="1" applyBorder="1" applyAlignment="1">
      <alignment wrapText="1"/>
    </xf>
    <xf numFmtId="0" fontId="1" fillId="0" borderId="4" xfId="0" applyFont="1" applyBorder="1" applyAlignment="1">
      <alignment horizontal="center"/>
    </xf>
    <xf numFmtId="0" fontId="1" fillId="0" borderId="5" xfId="0" applyFont="1" applyBorder="1"/>
    <xf numFmtId="0" fontId="1" fillId="0" borderId="6" xfId="0" applyFont="1" applyBorder="1"/>
    <xf numFmtId="0" fontId="1" fillId="0" borderId="0" xfId="0" applyFont="1" applyBorder="1"/>
    <xf numFmtId="0" fontId="1" fillId="0" borderId="4" xfId="0" applyFont="1" applyBorder="1"/>
    <xf numFmtId="0" fontId="1" fillId="2" borderId="0" xfId="0" applyFont="1" applyFill="1" applyBorder="1" applyAlignment="1">
      <alignment horizontal="left" vertical="center" wrapText="1"/>
    </xf>
    <xf numFmtId="0" fontId="1" fillId="2" borderId="0" xfId="0" applyFont="1" applyFill="1" applyBorder="1"/>
    <xf numFmtId="0" fontId="4" fillId="0" borderId="0" xfId="0" applyFont="1" applyAlignment="1">
      <alignment horizontal="left" vertical="top" wrapText="1"/>
    </xf>
    <xf numFmtId="0" fontId="3" fillId="0" borderId="2"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Fill="1" applyBorder="1"/>
    <xf numFmtId="0" fontId="8" fillId="0" borderId="5" xfId="2" applyFont="1" applyFill="1" applyBorder="1" applyAlignment="1" applyProtection="1">
      <alignment horizontal="center" vertical="top" wrapText="1"/>
    </xf>
    <xf numFmtId="0" fontId="8" fillId="0" borderId="5" xfId="0" applyFont="1" applyFill="1" applyBorder="1" applyAlignment="1">
      <alignment horizontal="center" vertical="top" wrapText="1"/>
    </xf>
    <xf numFmtId="0" fontId="8" fillId="0" borderId="5" xfId="0" applyFont="1" applyFill="1" applyBorder="1" applyAlignment="1">
      <alignment horizontal="center" vertical="top"/>
    </xf>
    <xf numFmtId="0" fontId="8" fillId="0" borderId="5" xfId="0" applyFont="1" applyFill="1" applyBorder="1" applyAlignment="1">
      <alignment horizontal="left" vertical="top" wrapText="1"/>
    </xf>
    <xf numFmtId="0" fontId="8" fillId="0" borderId="5" xfId="2" applyFont="1" applyFill="1" applyBorder="1" applyAlignment="1" applyProtection="1">
      <alignment horizontal="left" vertical="top" wrapText="1"/>
    </xf>
    <xf numFmtId="0" fontId="1" fillId="0" borderId="4" xfId="0" applyFont="1" applyFill="1" applyBorder="1" applyAlignment="1">
      <alignment horizontal="center"/>
    </xf>
    <xf numFmtId="0" fontId="1" fillId="0" borderId="5" xfId="0" applyFont="1" applyFill="1" applyBorder="1"/>
    <xf numFmtId="0" fontId="1" fillId="0" borderId="6" xfId="0" applyFont="1" applyFill="1" applyBorder="1"/>
    <xf numFmtId="0" fontId="0" fillId="0" borderId="0" xfId="0" applyFill="1"/>
    <xf numFmtId="164" fontId="8" fillId="0" borderId="5" xfId="0" applyNumberFormat="1" applyFont="1" applyFill="1" applyBorder="1" applyAlignment="1">
      <alignment horizontal="center" vertical="top"/>
    </xf>
    <xf numFmtId="0" fontId="8" fillId="0" borderId="0" xfId="0" applyFont="1" applyFill="1" applyAlignment="1">
      <alignment horizontal="center" vertical="top"/>
    </xf>
    <xf numFmtId="164" fontId="1" fillId="0" borderId="5" xfId="0" applyNumberFormat="1" applyFont="1" applyFill="1" applyBorder="1"/>
    <xf numFmtId="0" fontId="8" fillId="0" borderId="5" xfId="0" applyFont="1" applyFill="1" applyBorder="1" applyAlignment="1">
      <alignment horizontal="center" vertical="justify"/>
    </xf>
    <xf numFmtId="164" fontId="8" fillId="0" borderId="5" xfId="0" applyNumberFormat="1" applyFont="1" applyFill="1" applyBorder="1" applyAlignment="1">
      <alignment horizontal="center" vertical="justify"/>
    </xf>
    <xf numFmtId="0" fontId="8" fillId="0" borderId="5" xfId="2" applyNumberFormat="1" applyFont="1" applyFill="1" applyBorder="1" applyAlignment="1" applyProtection="1">
      <alignment horizontal="center" vertical="top" wrapText="1"/>
    </xf>
    <xf numFmtId="0" fontId="8" fillId="0" borderId="5" xfId="1" applyFont="1" applyFill="1" applyBorder="1" applyAlignment="1" applyProtection="1">
      <alignment horizontal="center" vertical="top" wrapText="1"/>
    </xf>
    <xf numFmtId="0" fontId="8" fillId="0" borderId="5" xfId="1" applyFont="1" applyFill="1" applyBorder="1" applyAlignment="1">
      <alignment horizontal="center" vertical="top" wrapText="1"/>
    </xf>
    <xf numFmtId="0" fontId="10" fillId="0" borderId="5" xfId="1" applyFont="1" applyFill="1" applyBorder="1" applyAlignment="1" applyProtection="1">
      <alignment horizontal="center" vertical="top" wrapText="1"/>
    </xf>
    <xf numFmtId="0" fontId="10" fillId="0" borderId="5" xfId="1" applyFont="1" applyFill="1" applyBorder="1" applyAlignment="1">
      <alignment horizontal="center" vertical="top" wrapText="1"/>
    </xf>
    <xf numFmtId="0" fontId="1" fillId="0" borderId="7" xfId="0" applyFont="1" applyBorder="1"/>
    <xf numFmtId="0" fontId="1" fillId="0" borderId="8" xfId="0" applyFont="1" applyBorder="1"/>
    <xf numFmtId="0" fontId="3" fillId="0" borderId="9" xfId="0" applyFont="1" applyBorder="1" applyAlignment="1">
      <alignment horizontal="center" vertical="center" wrapText="1"/>
    </xf>
    <xf numFmtId="0" fontId="1" fillId="0" borderId="10" xfId="0" applyFont="1" applyBorder="1"/>
    <xf numFmtId="0" fontId="11" fillId="0" borderId="5" xfId="0" applyFont="1" applyFill="1" applyBorder="1" applyAlignment="1">
      <alignment horizontal="center" vertical="top"/>
    </xf>
    <xf numFmtId="164" fontId="11" fillId="0" borderId="5" xfId="0" applyNumberFormat="1" applyFont="1" applyFill="1" applyBorder="1" applyAlignment="1">
      <alignment horizontal="center" vertical="top"/>
    </xf>
    <xf numFmtId="164" fontId="2" fillId="3" borderId="11" xfId="0" applyNumberFormat="1" applyFont="1" applyFill="1" applyBorder="1" applyAlignment="1">
      <alignment horizontal="center" vertical="center"/>
    </xf>
    <xf numFmtId="0" fontId="0" fillId="2" borderId="0" xfId="0" applyFill="1"/>
    <xf numFmtId="0" fontId="1" fillId="3" borderId="11" xfId="0" applyFont="1" applyFill="1" applyBorder="1" applyAlignment="1">
      <alignment horizontal="center"/>
    </xf>
    <xf numFmtId="0" fontId="0" fillId="0" borderId="0" xfId="0" applyAlignment="1">
      <alignment horizontal="center"/>
    </xf>
    <xf numFmtId="164" fontId="2" fillId="3" borderId="11" xfId="0" applyNumberFormat="1" applyFont="1" applyFill="1" applyBorder="1" applyAlignment="1">
      <alignment horizontal="center"/>
    </xf>
    <xf numFmtId="0" fontId="1" fillId="0" borderId="4" xfId="0" applyFont="1" applyBorder="1" applyAlignment="1">
      <alignment horizontal="center" vertical="top"/>
    </xf>
    <xf numFmtId="0" fontId="1" fillId="2" borderId="4" xfId="0" applyFont="1" applyFill="1" applyBorder="1" applyAlignment="1">
      <alignment horizontal="center" vertical="top"/>
    </xf>
    <xf numFmtId="0" fontId="1" fillId="0" borderId="4" xfId="0" applyFont="1" applyFill="1" applyBorder="1" applyAlignment="1">
      <alignment horizontal="center" vertical="top"/>
    </xf>
    <xf numFmtId="0" fontId="1" fillId="3" borderId="5" xfId="0" applyFont="1" applyFill="1" applyBorder="1" applyAlignment="1">
      <alignment horizontal="center"/>
    </xf>
    <xf numFmtId="0" fontId="2" fillId="3" borderId="11" xfId="0" applyFont="1" applyFill="1" applyBorder="1" applyAlignment="1">
      <alignment horizontal="center"/>
    </xf>
    <xf numFmtId="164" fontId="1" fillId="3" borderId="5" xfId="0" applyNumberFormat="1" applyFont="1" applyFill="1" applyBorder="1" applyAlignment="1">
      <alignment horizontal="center"/>
    </xf>
    <xf numFmtId="164" fontId="1" fillId="3" borderId="10" xfId="0" applyNumberFormat="1" applyFont="1" applyFill="1" applyBorder="1" applyAlignment="1">
      <alignment horizontal="center"/>
    </xf>
    <xf numFmtId="164" fontId="2" fillId="3" borderId="12" xfId="0" applyNumberFormat="1" applyFont="1" applyFill="1" applyBorder="1" applyAlignment="1">
      <alignment horizontal="center"/>
    </xf>
    <xf numFmtId="0" fontId="0" fillId="0" borderId="0" xfId="0" applyFill="1" applyAlignment="1">
      <alignment horizontal="center"/>
    </xf>
    <xf numFmtId="0" fontId="2" fillId="0" borderId="13" xfId="0" applyFont="1" applyFill="1" applyBorder="1" applyAlignment="1"/>
    <xf numFmtId="0" fontId="2" fillId="0" borderId="14" xfId="0" applyFont="1" applyFill="1" applyBorder="1" applyAlignment="1"/>
    <xf numFmtId="0" fontId="2" fillId="0" borderId="15" xfId="0" applyFont="1" applyFill="1" applyBorder="1" applyAlignment="1"/>
    <xf numFmtId="164" fontId="2" fillId="3" borderId="6" xfId="0" applyNumberFormat="1" applyFont="1" applyFill="1" applyBorder="1" applyAlignment="1">
      <alignment horizontal="center" vertical="center" wrapText="1"/>
    </xf>
    <xf numFmtId="0" fontId="4" fillId="0" borderId="0" xfId="0" applyFont="1" applyBorder="1" applyAlignment="1">
      <alignment vertical="top" wrapText="1"/>
    </xf>
    <xf numFmtId="0" fontId="3" fillId="0" borderId="2" xfId="0" applyFont="1" applyBorder="1" applyAlignment="1">
      <alignment horizontal="center" vertical="center" wrapText="1"/>
    </xf>
    <xf numFmtId="0" fontId="5" fillId="0" borderId="18" xfId="0" applyFont="1" applyBorder="1" applyAlignment="1">
      <alignment horizontal="center" vertical="top" wrapText="1"/>
    </xf>
    <xf numFmtId="0" fontId="5" fillId="0" borderId="16" xfId="0" applyFont="1" applyBorder="1" applyAlignment="1">
      <alignment horizontal="center" vertical="top"/>
    </xf>
    <xf numFmtId="0" fontId="5" fillId="0" borderId="17" xfId="0" applyFont="1" applyBorder="1" applyAlignment="1">
      <alignment horizontal="center" vertical="top"/>
    </xf>
    <xf numFmtId="0" fontId="2" fillId="0" borderId="23" xfId="0" applyFont="1" applyBorder="1" applyAlignment="1">
      <alignment horizontal="left"/>
    </xf>
    <xf numFmtId="0" fontId="2" fillId="0" borderId="23" xfId="0" applyFont="1" applyBorder="1" applyAlignment="1">
      <alignment horizontal="left" vertical="center" wrapText="1"/>
    </xf>
    <xf numFmtId="0" fontId="1" fillId="0" borderId="2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3" fillId="0" borderId="3" xfId="0" applyFont="1" applyBorder="1" applyAlignment="1">
      <alignment horizontal="center" vertical="center" wrapText="1"/>
    </xf>
    <xf numFmtId="0" fontId="4" fillId="0" borderId="0" xfId="0" applyFont="1" applyAlignment="1">
      <alignment horizontal="left" vertical="top" wrapText="1"/>
    </xf>
    <xf numFmtId="0" fontId="1" fillId="0" borderId="21" xfId="0" applyFont="1" applyBorder="1" applyAlignment="1">
      <alignment horizontal="center"/>
    </xf>
    <xf numFmtId="0" fontId="1" fillId="0" borderId="11" xfId="0" applyFont="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4" xfId="0" applyFont="1" applyFill="1" applyBorder="1" applyAlignment="1">
      <alignment horizontal="left"/>
    </xf>
    <xf numFmtId="0" fontId="1" fillId="2" borderId="5"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1" fillId="0" borderId="22" xfId="0" applyFont="1" applyBorder="1" applyAlignment="1">
      <alignment horizontal="left"/>
    </xf>
    <xf numFmtId="0" fontId="1" fillId="0" borderId="21" xfId="0" applyFont="1" applyBorder="1" applyAlignment="1">
      <alignment horizontal="left"/>
    </xf>
    <xf numFmtId="0" fontId="3" fillId="3"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1" fontId="1" fillId="3" borderId="21" xfId="0" applyNumberFormat="1" applyFont="1" applyFill="1" applyBorder="1" applyAlignment="1">
      <alignment horizontal="center"/>
    </xf>
    <xf numFmtId="1" fontId="1" fillId="3" borderId="11" xfId="0" applyNumberFormat="1" applyFont="1" applyFill="1" applyBorder="1" applyAlignment="1">
      <alignment horizontal="center"/>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xf numFmtId="0" fontId="1" fillId="0" borderId="4" xfId="0" applyFont="1" applyFill="1" applyBorder="1" applyAlignment="1">
      <alignment horizontal="left"/>
    </xf>
    <xf numFmtId="0" fontId="1" fillId="0" borderId="5" xfId="0" applyFont="1" applyFill="1" applyBorder="1" applyAlignment="1">
      <alignment horizontal="left"/>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2" borderId="24" xfId="0" applyFont="1" applyFill="1" applyBorder="1" applyAlignment="1">
      <alignment horizontal="center" vertical="top" wrapText="1"/>
    </xf>
    <xf numFmtId="0" fontId="1" fillId="2" borderId="7" xfId="0" applyFont="1" applyFill="1" applyBorder="1" applyAlignment="1">
      <alignment horizontal="center"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1" fillId="0" borderId="22" xfId="0" applyFont="1" applyBorder="1" applyAlignment="1">
      <alignment horizontal="left" vertical="top" wrapText="1"/>
    </xf>
    <xf numFmtId="0" fontId="1" fillId="0" borderId="21" xfId="0" applyFont="1" applyBorder="1" applyAlignment="1">
      <alignment horizontal="left" vertical="top" wrapText="1"/>
    </xf>
    <xf numFmtId="0" fontId="4" fillId="0" borderId="0" xfId="0" applyFont="1" applyFill="1" applyBorder="1" applyAlignment="1">
      <alignment vertical="top" wrapText="1"/>
    </xf>
    <xf numFmtId="0" fontId="1" fillId="2" borderId="8"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1" fillId="3" borderId="21" xfId="0" applyFont="1" applyFill="1" applyBorder="1" applyAlignment="1">
      <alignment horizontal="center"/>
    </xf>
    <xf numFmtId="0" fontId="1" fillId="3" borderId="11" xfId="0" applyFont="1" applyFill="1" applyBorder="1" applyAlignment="1">
      <alignment horizontal="center"/>
    </xf>
    <xf numFmtId="0" fontId="3" fillId="0" borderId="2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2" xfId="0" applyFont="1" applyFill="1" applyBorder="1" applyAlignment="1">
      <alignment horizontal="left" vertical="top" wrapText="1"/>
    </xf>
    <xf numFmtId="0" fontId="1" fillId="0" borderId="21" xfId="0" applyFont="1" applyFill="1" applyBorder="1" applyAlignment="1">
      <alignment horizontal="left" vertical="top" wrapText="1"/>
    </xf>
    <xf numFmtId="164" fontId="1" fillId="3" borderId="21" xfId="0" applyNumberFormat="1" applyFont="1" applyFill="1" applyBorder="1" applyAlignment="1">
      <alignment horizontal="center"/>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4" xfId="0" applyFont="1" applyBorder="1" applyAlignment="1">
      <alignment horizontal="center" vertical="top" wrapText="1"/>
    </xf>
    <xf numFmtId="0" fontId="1" fillId="0" borderId="8" xfId="0" applyFont="1" applyBorder="1" applyAlignment="1">
      <alignment horizontal="center" vertical="top" wrapText="1"/>
    </xf>
    <xf numFmtId="0" fontId="1" fillId="0" borderId="4" xfId="0" applyFont="1" applyBorder="1" applyAlignment="1">
      <alignment horizontal="left"/>
    </xf>
    <xf numFmtId="0" fontId="1" fillId="0" borderId="5" xfId="0" applyFont="1" applyBorder="1" applyAlignment="1">
      <alignment horizontal="left"/>
    </xf>
    <xf numFmtId="0" fontId="1" fillId="3" borderId="22" xfId="0" applyFont="1" applyFill="1" applyBorder="1" applyAlignment="1">
      <alignment horizontal="left"/>
    </xf>
    <xf numFmtId="0" fontId="1" fillId="3" borderId="21" xfId="0" applyFont="1" applyFill="1" applyBorder="1" applyAlignment="1">
      <alignment horizontal="left"/>
    </xf>
    <xf numFmtId="0" fontId="1" fillId="0" borderId="24" xfId="0" applyFont="1" applyBorder="1" applyAlignment="1">
      <alignment horizontal="center"/>
    </xf>
    <xf numFmtId="0" fontId="1" fillId="0" borderId="7" xfId="0" applyFont="1" applyBorder="1" applyAlignment="1">
      <alignment horizontal="center"/>
    </xf>
    <xf numFmtId="0" fontId="1" fillId="0" borderId="24" xfId="0" applyFont="1" applyFill="1" applyBorder="1" applyAlignment="1">
      <alignment horizontal="center" vertical="top" wrapText="1"/>
    </xf>
    <xf numFmtId="0" fontId="1" fillId="0" borderId="8" xfId="0" applyFont="1" applyFill="1" applyBorder="1" applyAlignment="1">
      <alignment horizontal="center" vertical="top" wrapText="1"/>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3" fillId="0" borderId="24" xfId="0" applyFont="1" applyBorder="1" applyAlignment="1">
      <alignment horizontal="center" vertical="center" wrapText="1"/>
    </xf>
    <xf numFmtId="0" fontId="3" fillId="0" borderId="8" xfId="0" applyFont="1" applyBorder="1" applyAlignment="1">
      <alignment horizontal="center" vertical="center" wrapText="1"/>
    </xf>
    <xf numFmtId="0" fontId="1" fillId="0" borderId="24" xfId="0" applyFont="1" applyBorder="1" applyAlignment="1">
      <alignment horizontal="center" wrapText="1"/>
    </xf>
    <xf numFmtId="0" fontId="1" fillId="0" borderId="7" xfId="0" applyFont="1" applyBorder="1" applyAlignment="1">
      <alignment horizont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 fillId="2" borderId="22" xfId="0" applyFont="1" applyFill="1" applyBorder="1" applyAlignment="1">
      <alignment horizontal="left" vertical="top" wrapText="1"/>
    </xf>
    <xf numFmtId="0" fontId="1" fillId="2" borderId="21"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3" fillId="2" borderId="2" xfId="0" applyFont="1" applyFill="1" applyBorder="1" applyAlignment="1">
      <alignment horizontal="center" vertical="center" wrapText="1"/>
    </xf>
    <xf numFmtId="0" fontId="1" fillId="4" borderId="24" xfId="0" applyFont="1" applyFill="1" applyBorder="1" applyAlignment="1">
      <alignment horizontal="left" vertical="center" wrapText="1"/>
    </xf>
    <xf numFmtId="0" fontId="1" fillId="4" borderId="8"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4" fillId="2" borderId="0" xfId="0" applyFont="1" applyFill="1" applyBorder="1" applyAlignment="1">
      <alignment vertical="top" wrapText="1"/>
    </xf>
    <xf numFmtId="0" fontId="5" fillId="0" borderId="18" xfId="0" applyFont="1" applyFill="1" applyBorder="1" applyAlignment="1">
      <alignment horizontal="center" vertical="top" wrapText="1"/>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cellXfs>
  <cellStyles count="3">
    <cellStyle name="Hyperlink" xfId="2" builtinId="8"/>
    <cellStyle name="Neutral" xfId="1" builtinId="2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opLeftCell="A19" workbookViewId="0">
      <selection activeCell="J29" sqref="J29"/>
    </sheetView>
  </sheetViews>
  <sheetFormatPr defaultRowHeight="15"/>
  <cols>
    <col min="1" max="1" width="3.28515625" customWidth="1"/>
    <col min="2" max="2" width="31.140625" customWidth="1"/>
    <col min="3" max="3" width="10.85546875" customWidth="1"/>
    <col min="4" max="4" width="14.85546875" customWidth="1"/>
    <col min="5" max="5" width="15.28515625" customWidth="1"/>
    <col min="6" max="6" width="23" customWidth="1"/>
    <col min="7" max="7" width="17.7109375" customWidth="1"/>
    <col min="8" max="8" width="14.7109375" customWidth="1"/>
  </cols>
  <sheetData>
    <row r="1" spans="1:7" ht="15.75" thickBot="1">
      <c r="A1" s="1"/>
      <c r="B1" s="1"/>
      <c r="C1" s="1"/>
      <c r="D1" s="1"/>
      <c r="E1" s="1"/>
      <c r="F1" s="1"/>
      <c r="G1" s="1" t="s">
        <v>16</v>
      </c>
    </row>
    <row r="2" spans="1:7" ht="62.25" customHeight="1" thickBot="1">
      <c r="A2" s="61" t="s">
        <v>29</v>
      </c>
      <c r="B2" s="62"/>
      <c r="C2" s="62"/>
      <c r="D2" s="62"/>
      <c r="E2" s="62"/>
      <c r="F2" s="62"/>
      <c r="G2" s="63"/>
    </row>
    <row r="3" spans="1:7" ht="28.5" customHeight="1">
      <c r="A3" s="59" t="s">
        <v>25</v>
      </c>
      <c r="B3" s="59"/>
      <c r="C3" s="59"/>
      <c r="D3" s="59"/>
      <c r="E3" s="59"/>
      <c r="F3" s="59"/>
      <c r="G3" s="59"/>
    </row>
    <row r="4" spans="1:7" ht="15.75" thickBot="1">
      <c r="A4" s="64" t="s">
        <v>19</v>
      </c>
      <c r="B4" s="64"/>
      <c r="C4" s="64"/>
      <c r="D4" s="64"/>
      <c r="E4" s="64"/>
      <c r="F4" s="64"/>
      <c r="G4" s="64"/>
    </row>
    <row r="5" spans="1:7" ht="69.75" customHeight="1">
      <c r="A5" s="2"/>
      <c r="B5" s="3" t="s">
        <v>13</v>
      </c>
      <c r="C5" s="3" t="s">
        <v>0</v>
      </c>
      <c r="D5" s="13" t="s">
        <v>12</v>
      </c>
      <c r="E5" s="13" t="s">
        <v>26</v>
      </c>
      <c r="F5" s="13" t="s">
        <v>20</v>
      </c>
      <c r="G5" s="4" t="s">
        <v>5</v>
      </c>
    </row>
    <row r="6" spans="1:7" ht="25.5">
      <c r="A6" s="21">
        <v>1</v>
      </c>
      <c r="B6" s="16" t="s">
        <v>40</v>
      </c>
      <c r="C6" s="17" t="s">
        <v>41</v>
      </c>
      <c r="D6" s="18">
        <v>73.2</v>
      </c>
      <c r="E6" s="18">
        <v>71.180000000000007</v>
      </c>
      <c r="F6" s="25">
        <f>E6/D6*100</f>
        <v>97.240437158469945</v>
      </c>
      <c r="G6" s="7"/>
    </row>
    <row r="7" spans="1:7" ht="30.75" customHeight="1">
      <c r="A7" s="21">
        <v>2</v>
      </c>
      <c r="B7" s="16" t="s">
        <v>42</v>
      </c>
      <c r="C7" s="17" t="s">
        <v>43</v>
      </c>
      <c r="D7" s="18">
        <v>15</v>
      </c>
      <c r="E7" s="25">
        <v>14.8</v>
      </c>
      <c r="F7" s="18">
        <v>100</v>
      </c>
      <c r="G7" s="7"/>
    </row>
    <row r="8" spans="1:7" ht="29.25" customHeight="1">
      <c r="A8" s="21">
        <v>3</v>
      </c>
      <c r="B8" s="16" t="s">
        <v>44</v>
      </c>
      <c r="C8" s="17" t="s">
        <v>45</v>
      </c>
      <c r="D8" s="18">
        <v>6.5</v>
      </c>
      <c r="E8" s="18">
        <v>4.5</v>
      </c>
      <c r="F8" s="18">
        <v>100</v>
      </c>
      <c r="G8" s="7"/>
    </row>
    <row r="9" spans="1:7" ht="33.75" customHeight="1">
      <c r="A9" s="21">
        <v>4</v>
      </c>
      <c r="B9" s="16" t="s">
        <v>46</v>
      </c>
      <c r="C9" s="17" t="s">
        <v>47</v>
      </c>
      <c r="D9" s="18">
        <v>743.7</v>
      </c>
      <c r="E9" s="18">
        <v>793.3</v>
      </c>
      <c r="F9" s="25">
        <f>D9/E9*100</f>
        <v>93.747636455313256</v>
      </c>
      <c r="G9" s="7"/>
    </row>
    <row r="10" spans="1:7" ht="27.75" customHeight="1">
      <c r="A10" s="21">
        <v>5</v>
      </c>
      <c r="B10" s="16" t="s">
        <v>48</v>
      </c>
      <c r="C10" s="17" t="s">
        <v>47</v>
      </c>
      <c r="D10" s="18">
        <v>13</v>
      </c>
      <c r="E10" s="18">
        <v>12.3</v>
      </c>
      <c r="F10" s="18">
        <v>100</v>
      </c>
      <c r="G10" s="7"/>
    </row>
    <row r="11" spans="1:7" ht="35.25" customHeight="1">
      <c r="A11" s="21">
        <v>6</v>
      </c>
      <c r="B11" s="16" t="s">
        <v>49</v>
      </c>
      <c r="C11" s="17" t="s">
        <v>47</v>
      </c>
      <c r="D11" s="18">
        <v>222.2</v>
      </c>
      <c r="E11" s="18">
        <v>220.8</v>
      </c>
      <c r="F11" s="18">
        <v>100</v>
      </c>
      <c r="G11" s="7"/>
    </row>
    <row r="12" spans="1:7" ht="26.25" customHeight="1">
      <c r="A12" s="21">
        <v>7</v>
      </c>
      <c r="B12" s="16" t="s">
        <v>50</v>
      </c>
      <c r="C12" s="17" t="s">
        <v>47</v>
      </c>
      <c r="D12" s="18">
        <v>8.5</v>
      </c>
      <c r="E12" s="18">
        <v>4.0999999999999996</v>
      </c>
      <c r="F12" s="18">
        <v>100</v>
      </c>
      <c r="G12" s="7"/>
    </row>
    <row r="13" spans="1:7" ht="39.75" customHeight="1">
      <c r="A13" s="21">
        <v>8</v>
      </c>
      <c r="B13" s="16" t="s">
        <v>51</v>
      </c>
      <c r="C13" s="17" t="s">
        <v>52</v>
      </c>
      <c r="D13" s="18">
        <v>8.6999999999999993</v>
      </c>
      <c r="E13" s="18">
        <v>7.6</v>
      </c>
      <c r="F13" s="18">
        <v>100</v>
      </c>
      <c r="G13" s="7"/>
    </row>
    <row r="14" spans="1:7" ht="25.5">
      <c r="A14" s="21">
        <v>9</v>
      </c>
      <c r="B14" s="16" t="s">
        <v>53</v>
      </c>
      <c r="C14" s="17" t="s">
        <v>54</v>
      </c>
      <c r="D14" s="18">
        <v>48</v>
      </c>
      <c r="E14" s="18">
        <v>34.4</v>
      </c>
      <c r="F14" s="18">
        <v>100</v>
      </c>
      <c r="G14" s="7"/>
    </row>
    <row r="15" spans="1:7" ht="43.5" customHeight="1">
      <c r="A15" s="21">
        <v>10</v>
      </c>
      <c r="B15" s="16" t="s">
        <v>55</v>
      </c>
      <c r="C15" s="17" t="s">
        <v>47</v>
      </c>
      <c r="D15" s="18">
        <v>45</v>
      </c>
      <c r="E15" s="18">
        <v>40.1</v>
      </c>
      <c r="F15" s="18">
        <v>100</v>
      </c>
      <c r="G15" s="7"/>
    </row>
    <row r="16" spans="1:7" ht="209.25" customHeight="1">
      <c r="A16" s="21">
        <v>11</v>
      </c>
      <c r="B16" s="30" t="s">
        <v>56</v>
      </c>
      <c r="C16" s="17" t="s">
        <v>54</v>
      </c>
      <c r="D16" s="18">
        <v>160.80000000000001</v>
      </c>
      <c r="E16" s="18">
        <v>169.2</v>
      </c>
      <c r="F16" s="18">
        <v>100</v>
      </c>
      <c r="G16" s="7"/>
    </row>
    <row r="17" spans="1:8" ht="165.75">
      <c r="A17" s="21">
        <v>12</v>
      </c>
      <c r="B17" s="30" t="s">
        <v>57</v>
      </c>
      <c r="C17" s="17" t="s">
        <v>54</v>
      </c>
      <c r="D17" s="18">
        <v>85.4</v>
      </c>
      <c r="E17" s="18">
        <v>89.4</v>
      </c>
      <c r="F17" s="18">
        <v>100</v>
      </c>
      <c r="G17" s="7"/>
    </row>
    <row r="18" spans="1:8" ht="123.75" customHeight="1">
      <c r="A18" s="21">
        <v>13</v>
      </c>
      <c r="B18" s="30" t="s">
        <v>58</v>
      </c>
      <c r="C18" s="17" t="s">
        <v>54</v>
      </c>
      <c r="D18" s="18">
        <v>63.7</v>
      </c>
      <c r="E18" s="18">
        <v>68.900000000000006</v>
      </c>
      <c r="F18" s="18">
        <v>100</v>
      </c>
      <c r="G18" s="7"/>
    </row>
    <row r="19" spans="1:8">
      <c r="A19" s="5"/>
      <c r="B19" s="6" t="s">
        <v>14</v>
      </c>
      <c r="C19" s="6"/>
      <c r="D19" s="6"/>
      <c r="E19" s="6"/>
      <c r="F19" s="51">
        <f>F6+F7+F8+F9+F10+F11+F12+F13+F14+F15+F16+F17+F18</f>
        <v>1290.9880736137832</v>
      </c>
      <c r="G19" s="7"/>
    </row>
    <row r="20" spans="1:8" ht="21" customHeight="1" thickBot="1">
      <c r="A20" s="72" t="s">
        <v>1</v>
      </c>
      <c r="B20" s="73"/>
      <c r="C20" s="73"/>
      <c r="D20" s="73"/>
      <c r="E20" s="73"/>
      <c r="F20" s="74"/>
      <c r="G20" s="45">
        <f>F19/A18</f>
        <v>99.30677489336793</v>
      </c>
    </row>
    <row r="21" spans="1:8" ht="31.5" customHeight="1">
      <c r="A21" s="59" t="s">
        <v>21</v>
      </c>
      <c r="B21" s="59"/>
      <c r="C21" s="59"/>
      <c r="D21" s="59"/>
      <c r="E21" s="59"/>
      <c r="F21" s="59"/>
      <c r="G21" s="59"/>
    </row>
    <row r="22" spans="1:8" ht="19.5" customHeight="1" thickBot="1">
      <c r="A22" s="65" t="s">
        <v>17</v>
      </c>
      <c r="B22" s="65"/>
      <c r="C22" s="65"/>
      <c r="D22" s="65"/>
      <c r="E22" s="65"/>
      <c r="F22" s="65"/>
      <c r="G22" s="65"/>
    </row>
    <row r="23" spans="1:8" ht="105.75" customHeight="1">
      <c r="A23" s="2"/>
      <c r="B23" s="71" t="s">
        <v>2</v>
      </c>
      <c r="C23" s="71"/>
      <c r="D23" s="60" t="s">
        <v>27</v>
      </c>
      <c r="E23" s="60"/>
      <c r="F23" s="60" t="s">
        <v>3</v>
      </c>
      <c r="G23" s="75"/>
    </row>
    <row r="24" spans="1:8" ht="56.25" customHeight="1">
      <c r="A24" s="46">
        <v>1</v>
      </c>
      <c r="B24" s="66" t="s">
        <v>168</v>
      </c>
      <c r="C24" s="67"/>
      <c r="D24" s="68"/>
      <c r="E24" s="68"/>
      <c r="F24" s="69"/>
      <c r="G24" s="70"/>
    </row>
    <row r="25" spans="1:8" ht="15.75" customHeight="1">
      <c r="A25" s="9"/>
      <c r="B25" s="90" t="s">
        <v>23</v>
      </c>
      <c r="C25" s="90"/>
      <c r="D25" s="89">
        <f>SUM(D24:D24)*100</f>
        <v>0</v>
      </c>
      <c r="E25" s="89"/>
      <c r="F25" s="69"/>
      <c r="G25" s="70"/>
    </row>
    <row r="26" spans="1:8" ht="30" customHeight="1" thickBot="1">
      <c r="A26" s="100" t="s">
        <v>4</v>
      </c>
      <c r="B26" s="101"/>
      <c r="C26" s="101"/>
      <c r="D26" s="101"/>
      <c r="E26" s="101"/>
      <c r="F26" s="98">
        <v>0</v>
      </c>
      <c r="G26" s="99"/>
    </row>
    <row r="27" spans="1:8" ht="17.25" customHeight="1" thickBot="1">
      <c r="A27" s="10"/>
      <c r="B27" s="10"/>
      <c r="C27" s="10"/>
      <c r="D27" s="10"/>
      <c r="E27" s="11"/>
      <c r="F27" s="8"/>
      <c r="G27" s="8"/>
    </row>
    <row r="28" spans="1:8" ht="15.75" customHeight="1">
      <c r="A28" s="55" t="s">
        <v>194</v>
      </c>
      <c r="B28" s="56"/>
      <c r="C28" s="56"/>
      <c r="D28" s="56"/>
      <c r="E28" s="56"/>
      <c r="F28" s="56"/>
      <c r="G28" s="57"/>
    </row>
    <row r="29" spans="1:8" ht="50.25" customHeight="1">
      <c r="A29" s="96" t="s">
        <v>193</v>
      </c>
      <c r="B29" s="97"/>
      <c r="C29" s="97"/>
      <c r="D29" s="97"/>
      <c r="E29" s="97"/>
      <c r="F29" s="97"/>
      <c r="G29" s="58">
        <f>0.5*G20+0.5*(89.4+82.1+80+79.2+100+100+100+100+93+95)/10</f>
        <v>95.588387446683967</v>
      </c>
      <c r="H29" s="54"/>
    </row>
    <row r="30" spans="1:8" ht="16.5" customHeight="1">
      <c r="A30" s="14"/>
      <c r="B30" s="14"/>
      <c r="C30" s="14"/>
      <c r="D30" s="14"/>
      <c r="E30" s="14"/>
      <c r="F30" s="14"/>
      <c r="G30" s="15"/>
    </row>
    <row r="31" spans="1:8" ht="15.75" thickBot="1">
      <c r="A31" s="1"/>
      <c r="B31" s="1"/>
      <c r="C31" s="1"/>
      <c r="D31" s="1"/>
      <c r="E31" s="1"/>
      <c r="F31" s="1"/>
      <c r="G31" s="1"/>
    </row>
    <row r="32" spans="1:8" ht="30" customHeight="1" thickBot="1">
      <c r="A32" s="92" t="s">
        <v>18</v>
      </c>
      <c r="B32" s="93"/>
      <c r="C32" s="93"/>
      <c r="D32" s="93"/>
      <c r="E32" s="93"/>
      <c r="F32" s="94"/>
      <c r="G32" s="1"/>
    </row>
    <row r="33" spans="1:7" ht="13.5" customHeight="1">
      <c r="A33" s="95" t="s">
        <v>15</v>
      </c>
      <c r="B33" s="71"/>
      <c r="C33" s="71"/>
      <c r="D33" s="71" t="s">
        <v>22</v>
      </c>
      <c r="E33" s="71"/>
      <c r="F33" s="91"/>
      <c r="G33" s="1"/>
    </row>
    <row r="34" spans="1:7">
      <c r="A34" s="85" t="s">
        <v>9</v>
      </c>
      <c r="B34" s="86"/>
      <c r="C34" s="86"/>
      <c r="D34" s="79" t="s">
        <v>6</v>
      </c>
      <c r="E34" s="79"/>
      <c r="F34" s="80"/>
      <c r="G34" s="1"/>
    </row>
    <row r="35" spans="1:7">
      <c r="A35" s="83" t="s">
        <v>10</v>
      </c>
      <c r="B35" s="84"/>
      <c r="C35" s="84"/>
      <c r="D35" s="81" t="s">
        <v>7</v>
      </c>
      <c r="E35" s="81"/>
      <c r="F35" s="82"/>
      <c r="G35" s="1"/>
    </row>
    <row r="36" spans="1:7" ht="15.75" thickBot="1">
      <c r="A36" s="87" t="s">
        <v>11</v>
      </c>
      <c r="B36" s="88"/>
      <c r="C36" s="88"/>
      <c r="D36" s="77" t="s">
        <v>8</v>
      </c>
      <c r="E36" s="77"/>
      <c r="F36" s="78"/>
      <c r="G36" s="1"/>
    </row>
    <row r="37" spans="1:7" ht="17.25" customHeight="1">
      <c r="A37" s="76"/>
      <c r="B37" s="76"/>
      <c r="C37" s="76"/>
      <c r="D37" s="76"/>
      <c r="E37" s="76"/>
      <c r="F37" s="76"/>
    </row>
    <row r="38" spans="1:7">
      <c r="A38" s="76"/>
      <c r="B38" s="76"/>
      <c r="C38" s="76"/>
      <c r="D38" s="76"/>
      <c r="E38" s="76"/>
      <c r="F38" s="76"/>
    </row>
  </sheetData>
  <mergeCells count="29">
    <mergeCell ref="D25:E25"/>
    <mergeCell ref="F25:G25"/>
    <mergeCell ref="B25:C25"/>
    <mergeCell ref="D33:F33"/>
    <mergeCell ref="A32:F32"/>
    <mergeCell ref="A33:C33"/>
    <mergeCell ref="A29:F29"/>
    <mergeCell ref="F26:G26"/>
    <mergeCell ref="A26:E26"/>
    <mergeCell ref="A20:F20"/>
    <mergeCell ref="F23:G23"/>
    <mergeCell ref="A38:F38"/>
    <mergeCell ref="D36:F36"/>
    <mergeCell ref="D34:F34"/>
    <mergeCell ref="D35:F35"/>
    <mergeCell ref="A35:C35"/>
    <mergeCell ref="A34:C34"/>
    <mergeCell ref="A36:C36"/>
    <mergeCell ref="A37:F37"/>
    <mergeCell ref="A21:G21"/>
    <mergeCell ref="D23:E23"/>
    <mergeCell ref="A2:G2"/>
    <mergeCell ref="A4:G4"/>
    <mergeCell ref="A22:G22"/>
    <mergeCell ref="B24:C24"/>
    <mergeCell ref="D24:E24"/>
    <mergeCell ref="F24:G24"/>
    <mergeCell ref="B23:C23"/>
    <mergeCell ref="A3:G3"/>
  </mergeCells>
  <phoneticPr fontId="7" type="noConversion"/>
  <pageMargins left="0.70866141732283472" right="0.70866141732283472" top="0.74803149606299213" bottom="0.74803149606299213" header="0.31496062992125984" footer="0.31496062992125984"/>
  <pageSetup paperSize="9" scale="70" fitToHeight="0" orientation="portrait" r:id="rId1"/>
</worksheet>
</file>

<file path=xl/worksheets/sheet10.xml><?xml version="1.0" encoding="utf-8"?>
<worksheet xmlns="http://schemas.openxmlformats.org/spreadsheetml/2006/main" xmlns:r="http://schemas.openxmlformats.org/officeDocument/2006/relationships">
  <dimension ref="A1:G25"/>
  <sheetViews>
    <sheetView workbookViewId="0">
      <selection activeCell="J17" sqref="J17"/>
    </sheetView>
  </sheetViews>
  <sheetFormatPr defaultRowHeight="15"/>
  <cols>
    <col min="1" max="1" width="3.42578125" customWidth="1"/>
    <col min="2" max="2" width="24.5703125" customWidth="1"/>
    <col min="3" max="3" width="20.5703125" customWidth="1"/>
    <col min="4" max="4" width="9.5703125" customWidth="1"/>
    <col min="5" max="5" width="10.42578125" customWidth="1"/>
    <col min="6" max="6" width="13" customWidth="1"/>
    <col min="7" max="7" width="23.42578125" customWidth="1"/>
  </cols>
  <sheetData>
    <row r="1" spans="1:7" ht="15.75" thickBot="1"/>
    <row r="2" spans="1:7" ht="102" customHeight="1" thickBot="1">
      <c r="A2" s="61" t="s">
        <v>38</v>
      </c>
      <c r="B2" s="62"/>
      <c r="C2" s="62"/>
      <c r="D2" s="62"/>
      <c r="E2" s="62"/>
      <c r="F2" s="62"/>
      <c r="G2" s="63"/>
    </row>
    <row r="3" spans="1:7" ht="33.75" customHeight="1">
      <c r="A3" s="113" t="s">
        <v>25</v>
      </c>
      <c r="B3" s="113"/>
      <c r="C3" s="113"/>
      <c r="D3" s="113"/>
      <c r="E3" s="113"/>
      <c r="F3" s="113"/>
      <c r="G3" s="113"/>
    </row>
    <row r="4" spans="1:7" ht="15.75" thickBot="1">
      <c r="A4" s="64" t="s">
        <v>19</v>
      </c>
      <c r="B4" s="64"/>
      <c r="C4" s="64"/>
      <c r="D4" s="64"/>
      <c r="E4" s="64"/>
      <c r="F4" s="64"/>
      <c r="G4" s="64"/>
    </row>
    <row r="5" spans="1:7" ht="157.5">
      <c r="A5" s="2"/>
      <c r="B5" s="3" t="s">
        <v>13</v>
      </c>
      <c r="C5" s="3" t="s">
        <v>0</v>
      </c>
      <c r="D5" s="13" t="s">
        <v>12</v>
      </c>
      <c r="E5" s="13" t="s">
        <v>26</v>
      </c>
      <c r="F5" s="13" t="s">
        <v>20</v>
      </c>
      <c r="G5" s="4" t="s">
        <v>5</v>
      </c>
    </row>
    <row r="6" spans="1:7" s="24" customFormat="1" ht="66.75" customHeight="1">
      <c r="A6" s="21">
        <v>1</v>
      </c>
      <c r="B6" s="16" t="s">
        <v>135</v>
      </c>
      <c r="C6" s="17" t="s">
        <v>54</v>
      </c>
      <c r="D6" s="18">
        <v>44</v>
      </c>
      <c r="E6" s="18">
        <v>40.9</v>
      </c>
      <c r="F6" s="25">
        <f>E6/D6*100</f>
        <v>92.954545454545453</v>
      </c>
      <c r="G6" s="23"/>
    </row>
    <row r="7" spans="1:7">
      <c r="A7" s="5"/>
      <c r="B7" s="6" t="s">
        <v>14</v>
      </c>
      <c r="C7" s="6"/>
      <c r="D7" s="6"/>
      <c r="E7" s="6"/>
      <c r="F7" s="51">
        <f>F6/A6</f>
        <v>92.954545454545453</v>
      </c>
      <c r="G7" s="7"/>
    </row>
    <row r="8" spans="1:7" ht="15.75" thickBot="1">
      <c r="A8" s="72" t="s">
        <v>1</v>
      </c>
      <c r="B8" s="73"/>
      <c r="C8" s="73"/>
      <c r="D8" s="73"/>
      <c r="E8" s="73"/>
      <c r="F8" s="74"/>
      <c r="G8" s="45">
        <f>F7</f>
        <v>92.954545454545453</v>
      </c>
    </row>
    <row r="9" spans="1:7" ht="40.5" customHeight="1">
      <c r="A9" s="113" t="s">
        <v>21</v>
      </c>
      <c r="B9" s="113"/>
      <c r="C9" s="113"/>
      <c r="D9" s="113"/>
      <c r="E9" s="113"/>
      <c r="F9" s="113"/>
      <c r="G9" s="113"/>
    </row>
    <row r="10" spans="1:7" ht="45.75" customHeight="1" thickBot="1">
      <c r="A10" s="65" t="s">
        <v>17</v>
      </c>
      <c r="B10" s="65"/>
      <c r="C10" s="65"/>
      <c r="D10" s="65"/>
      <c r="E10" s="65"/>
      <c r="F10" s="65"/>
      <c r="G10" s="65"/>
    </row>
    <row r="11" spans="1:7" ht="147" customHeight="1">
      <c r="A11" s="2"/>
      <c r="B11" s="71" t="s">
        <v>2</v>
      </c>
      <c r="C11" s="71"/>
      <c r="D11" s="60" t="s">
        <v>27</v>
      </c>
      <c r="E11" s="60"/>
      <c r="F11" s="60" t="s">
        <v>3</v>
      </c>
      <c r="G11" s="75"/>
    </row>
    <row r="12" spans="1:7" ht="38.25" customHeight="1">
      <c r="A12" s="46">
        <v>1</v>
      </c>
      <c r="B12" s="66" t="s">
        <v>160</v>
      </c>
      <c r="C12" s="67"/>
      <c r="D12" s="68"/>
      <c r="E12" s="68"/>
      <c r="F12" s="69"/>
      <c r="G12" s="70"/>
    </row>
    <row r="13" spans="1:7">
      <c r="A13" s="9"/>
      <c r="B13" s="90" t="s">
        <v>23</v>
      </c>
      <c r="C13" s="90"/>
      <c r="D13" s="89">
        <f>D12</f>
        <v>0</v>
      </c>
      <c r="E13" s="89"/>
      <c r="F13" s="69"/>
      <c r="G13" s="70"/>
    </row>
    <row r="14" spans="1:7" ht="15.75" thickBot="1">
      <c r="A14" s="100" t="s">
        <v>4</v>
      </c>
      <c r="B14" s="101"/>
      <c r="C14" s="101"/>
      <c r="D14" s="101"/>
      <c r="E14" s="101"/>
      <c r="F14" s="98">
        <f>D13/A12</f>
        <v>0</v>
      </c>
      <c r="G14" s="99"/>
    </row>
    <row r="15" spans="1:7" ht="15.75" thickBot="1">
      <c r="A15" s="10"/>
      <c r="B15" s="10"/>
      <c r="C15" s="10"/>
      <c r="D15" s="10"/>
      <c r="E15" s="11"/>
      <c r="F15" s="8"/>
      <c r="G15" s="8"/>
    </row>
    <row r="16" spans="1:7">
      <c r="A16" s="150" t="s">
        <v>28</v>
      </c>
      <c r="B16" s="151"/>
      <c r="C16" s="151"/>
      <c r="D16" s="151"/>
      <c r="E16" s="151"/>
      <c r="F16" s="151"/>
      <c r="G16" s="152"/>
    </row>
    <row r="17" spans="1:7" ht="34.5" customHeight="1" thickBot="1">
      <c r="A17" s="153" t="s">
        <v>190</v>
      </c>
      <c r="B17" s="154"/>
      <c r="C17" s="154"/>
      <c r="D17" s="154"/>
      <c r="E17" s="154"/>
      <c r="F17" s="154"/>
      <c r="G17" s="41">
        <f>G8</f>
        <v>92.954545454545453</v>
      </c>
    </row>
    <row r="18" spans="1:7" ht="15.75" thickBot="1">
      <c r="A18" s="1"/>
      <c r="B18" s="1"/>
      <c r="C18" s="1"/>
      <c r="D18" s="1"/>
      <c r="E18" s="1"/>
      <c r="F18" s="1"/>
      <c r="G18" s="1"/>
    </row>
    <row r="19" spans="1:7" ht="45.75" customHeight="1" thickBot="1">
      <c r="A19" s="92" t="s">
        <v>18</v>
      </c>
      <c r="B19" s="93"/>
      <c r="C19" s="93"/>
      <c r="D19" s="93"/>
      <c r="E19" s="93"/>
      <c r="F19" s="94"/>
      <c r="G19" s="1"/>
    </row>
    <row r="20" spans="1:7">
      <c r="A20" s="95" t="s">
        <v>15</v>
      </c>
      <c r="B20" s="71"/>
      <c r="C20" s="71"/>
      <c r="D20" s="71" t="s">
        <v>22</v>
      </c>
      <c r="E20" s="71"/>
      <c r="F20" s="91"/>
      <c r="G20" s="1"/>
    </row>
    <row r="21" spans="1:7">
      <c r="A21" s="133" t="s">
        <v>9</v>
      </c>
      <c r="B21" s="134"/>
      <c r="C21" s="134"/>
      <c r="D21" s="69" t="s">
        <v>6</v>
      </c>
      <c r="E21" s="69"/>
      <c r="F21" s="70"/>
      <c r="G21" s="1"/>
    </row>
    <row r="22" spans="1:7">
      <c r="A22" s="85" t="s">
        <v>10</v>
      </c>
      <c r="B22" s="86"/>
      <c r="C22" s="86"/>
      <c r="D22" s="79" t="s">
        <v>7</v>
      </c>
      <c r="E22" s="79"/>
      <c r="F22" s="80"/>
      <c r="G22" s="1"/>
    </row>
    <row r="23" spans="1:7" ht="15.75" thickBot="1">
      <c r="A23" s="87" t="s">
        <v>11</v>
      </c>
      <c r="B23" s="88"/>
      <c r="C23" s="88"/>
      <c r="D23" s="77" t="s">
        <v>8</v>
      </c>
      <c r="E23" s="77"/>
      <c r="F23" s="78"/>
      <c r="G23" s="1"/>
    </row>
    <row r="24" spans="1:7" ht="15.75" thickBot="1">
      <c r="A24" s="76"/>
      <c r="B24" s="76"/>
      <c r="C24" s="76"/>
      <c r="D24" s="76"/>
      <c r="E24" s="76"/>
      <c r="F24" s="76"/>
    </row>
    <row r="25" spans="1:7" ht="51" customHeight="1" thickBot="1">
      <c r="A25" s="155" t="s">
        <v>188</v>
      </c>
      <c r="B25" s="156"/>
      <c r="C25" s="156"/>
      <c r="D25" s="156"/>
      <c r="E25" s="156"/>
      <c r="F25" s="156"/>
      <c r="G25" s="157"/>
    </row>
  </sheetData>
  <mergeCells count="30">
    <mergeCell ref="A2:G2"/>
    <mergeCell ref="A3:G3"/>
    <mergeCell ref="A4:G4"/>
    <mergeCell ref="A8:F8"/>
    <mergeCell ref="A22:C22"/>
    <mergeCell ref="A9:G9"/>
    <mergeCell ref="A10:G10"/>
    <mergeCell ref="B11:C11"/>
    <mergeCell ref="D11:E11"/>
    <mergeCell ref="F11:G11"/>
    <mergeCell ref="A14:E14"/>
    <mergeCell ref="A25:G25"/>
    <mergeCell ref="A19:F19"/>
    <mergeCell ref="A20:C20"/>
    <mergeCell ref="D20:F20"/>
    <mergeCell ref="A21:C21"/>
    <mergeCell ref="A23:C23"/>
    <mergeCell ref="A24:F24"/>
    <mergeCell ref="D23:F23"/>
    <mergeCell ref="D21:F21"/>
    <mergeCell ref="D22:F22"/>
    <mergeCell ref="A16:G16"/>
    <mergeCell ref="A17:F17"/>
    <mergeCell ref="F12:G12"/>
    <mergeCell ref="D12:E12"/>
    <mergeCell ref="B12:C12"/>
    <mergeCell ref="F13:G13"/>
    <mergeCell ref="D13:E13"/>
    <mergeCell ref="B13:C13"/>
    <mergeCell ref="F14:G14"/>
  </mergeCells>
  <phoneticPr fontId="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H47"/>
  <sheetViews>
    <sheetView topLeftCell="A31" workbookViewId="0">
      <selection activeCell="C52" sqref="C52"/>
    </sheetView>
  </sheetViews>
  <sheetFormatPr defaultRowHeight="15"/>
  <cols>
    <col min="1" max="1" width="5" customWidth="1"/>
    <col min="2" max="2" width="48.7109375" customWidth="1"/>
    <col min="7" max="7" width="30.42578125" customWidth="1"/>
    <col min="8" max="8" width="11.7109375" customWidth="1"/>
  </cols>
  <sheetData>
    <row r="1" spans="1:7" ht="15.75" thickBot="1"/>
    <row r="2" spans="1:7" ht="43.5" customHeight="1" thickBot="1">
      <c r="A2" s="163" t="s">
        <v>39</v>
      </c>
      <c r="B2" s="164"/>
      <c r="C2" s="164"/>
      <c r="D2" s="164"/>
      <c r="E2" s="164"/>
      <c r="F2" s="164"/>
      <c r="G2" s="165"/>
    </row>
    <row r="3" spans="1:7" ht="30.75" customHeight="1">
      <c r="A3" s="59" t="s">
        <v>25</v>
      </c>
      <c r="B3" s="59"/>
      <c r="C3" s="59"/>
      <c r="D3" s="59"/>
      <c r="E3" s="59"/>
      <c r="F3" s="59"/>
      <c r="G3" s="59"/>
    </row>
    <row r="4" spans="1:7" ht="15.75" thickBot="1">
      <c r="A4" s="64" t="s">
        <v>19</v>
      </c>
      <c r="B4" s="64"/>
      <c r="C4" s="64"/>
      <c r="D4" s="64"/>
      <c r="E4" s="64"/>
      <c r="F4" s="64"/>
      <c r="G4" s="64"/>
    </row>
    <row r="5" spans="1:7" ht="202.5">
      <c r="A5" s="2"/>
      <c r="B5" s="3" t="s">
        <v>13</v>
      </c>
      <c r="C5" s="3" t="s">
        <v>0</v>
      </c>
      <c r="D5" s="37" t="s">
        <v>12</v>
      </c>
      <c r="E5" s="37" t="s">
        <v>26</v>
      </c>
      <c r="F5" s="37" t="s">
        <v>20</v>
      </c>
      <c r="G5" s="4" t="s">
        <v>5</v>
      </c>
    </row>
    <row r="6" spans="1:7" ht="32.25" customHeight="1">
      <c r="A6" s="21">
        <v>1</v>
      </c>
      <c r="B6" s="17" t="s">
        <v>136</v>
      </c>
      <c r="C6" s="17" t="s">
        <v>72</v>
      </c>
      <c r="D6" s="39">
        <v>25.7</v>
      </c>
      <c r="E6" s="39">
        <v>27.6</v>
      </c>
      <c r="F6" s="40">
        <v>100</v>
      </c>
      <c r="G6" s="35"/>
    </row>
    <row r="7" spans="1:7" ht="44.25" customHeight="1">
      <c r="A7" s="21">
        <v>2</v>
      </c>
      <c r="B7" s="17" t="s">
        <v>137</v>
      </c>
      <c r="C7" s="17" t="s">
        <v>144</v>
      </c>
      <c r="D7" s="39">
        <v>76</v>
      </c>
      <c r="E7" s="39">
        <v>71</v>
      </c>
      <c r="F7" s="40">
        <f>E7/D7*100</f>
        <v>93.421052631578945</v>
      </c>
      <c r="G7" s="35"/>
    </row>
    <row r="8" spans="1:7" ht="27.75" customHeight="1">
      <c r="A8" s="21">
        <v>3</v>
      </c>
      <c r="B8" s="17" t="s">
        <v>138</v>
      </c>
      <c r="C8" s="17" t="s">
        <v>72</v>
      </c>
      <c r="D8" s="39">
        <v>2.7</v>
      </c>
      <c r="E8" s="39">
        <v>2.6</v>
      </c>
      <c r="F8" s="40">
        <f>E8/D8*100</f>
        <v>96.296296296296291</v>
      </c>
      <c r="G8" s="35"/>
    </row>
    <row r="9" spans="1:7" ht="56.25" customHeight="1">
      <c r="A9" s="21">
        <v>4</v>
      </c>
      <c r="B9" s="17" t="s">
        <v>139</v>
      </c>
      <c r="C9" s="17" t="s">
        <v>72</v>
      </c>
      <c r="D9" s="39">
        <v>500</v>
      </c>
      <c r="E9" s="39">
        <v>290</v>
      </c>
      <c r="F9" s="40">
        <v>100</v>
      </c>
      <c r="G9" s="35"/>
    </row>
    <row r="10" spans="1:7">
      <c r="A10" s="21"/>
      <c r="B10" s="17" t="s">
        <v>140</v>
      </c>
      <c r="C10" s="17"/>
      <c r="D10" s="22"/>
      <c r="E10" s="22"/>
      <c r="F10" s="27"/>
      <c r="G10" s="35"/>
    </row>
    <row r="11" spans="1:7">
      <c r="A11" s="21">
        <v>5</v>
      </c>
      <c r="B11" s="17" t="s">
        <v>141</v>
      </c>
      <c r="C11" s="17" t="s">
        <v>72</v>
      </c>
      <c r="D11" s="39">
        <v>50</v>
      </c>
      <c r="E11" s="39">
        <v>46</v>
      </c>
      <c r="F11" s="40">
        <v>100</v>
      </c>
      <c r="G11" s="35"/>
    </row>
    <row r="12" spans="1:7">
      <c r="A12" s="21">
        <v>6</v>
      </c>
      <c r="B12" s="17" t="s">
        <v>142</v>
      </c>
      <c r="C12" s="17" t="s">
        <v>72</v>
      </c>
      <c r="D12" s="39">
        <v>30</v>
      </c>
      <c r="E12" s="39">
        <v>24</v>
      </c>
      <c r="F12" s="40">
        <v>100</v>
      </c>
      <c r="G12" s="35"/>
    </row>
    <row r="13" spans="1:7" ht="67.5" customHeight="1">
      <c r="A13" s="21">
        <v>7</v>
      </c>
      <c r="B13" s="17" t="s">
        <v>143</v>
      </c>
      <c r="C13" s="17" t="s">
        <v>72</v>
      </c>
      <c r="D13" s="39">
        <v>950</v>
      </c>
      <c r="E13" s="39">
        <v>440</v>
      </c>
      <c r="F13" s="40">
        <v>100</v>
      </c>
      <c r="G13" s="36"/>
    </row>
    <row r="14" spans="1:7" ht="25.5">
      <c r="A14" s="21">
        <v>8</v>
      </c>
      <c r="B14" s="17" t="s">
        <v>145</v>
      </c>
      <c r="C14" s="18" t="s">
        <v>72</v>
      </c>
      <c r="D14" s="39">
        <v>550</v>
      </c>
      <c r="E14" s="39">
        <v>623</v>
      </c>
      <c r="F14" s="40">
        <v>100</v>
      </c>
      <c r="G14" s="36"/>
    </row>
    <row r="15" spans="1:7" ht="38.25">
      <c r="A15" s="21">
        <v>9</v>
      </c>
      <c r="B15" s="17" t="s">
        <v>146</v>
      </c>
      <c r="C15" s="17" t="s">
        <v>72</v>
      </c>
      <c r="D15" s="39">
        <v>150</v>
      </c>
      <c r="E15" s="39">
        <v>188</v>
      </c>
      <c r="F15" s="40">
        <v>100</v>
      </c>
      <c r="G15" s="35"/>
    </row>
    <row r="16" spans="1:7" ht="38.25">
      <c r="A16" s="21">
        <v>10</v>
      </c>
      <c r="B16" s="17" t="s">
        <v>147</v>
      </c>
      <c r="C16" s="17" t="s">
        <v>148</v>
      </c>
      <c r="D16" s="39">
        <v>20</v>
      </c>
      <c r="E16" s="39">
        <v>26</v>
      </c>
      <c r="F16" s="40">
        <v>100</v>
      </c>
      <c r="G16" s="35"/>
    </row>
    <row r="17" spans="1:7" ht="63.75">
      <c r="A17" s="21">
        <v>11</v>
      </c>
      <c r="B17" s="17" t="s">
        <v>149</v>
      </c>
      <c r="C17" s="17" t="s">
        <v>72</v>
      </c>
      <c r="D17" s="39">
        <v>680</v>
      </c>
      <c r="E17" s="39">
        <v>685</v>
      </c>
      <c r="F17" s="40">
        <v>100</v>
      </c>
      <c r="G17" s="35"/>
    </row>
    <row r="18" spans="1:7" ht="63.75">
      <c r="A18" s="21">
        <v>12</v>
      </c>
      <c r="B18" s="17" t="s">
        <v>150</v>
      </c>
      <c r="C18" s="17" t="s">
        <v>72</v>
      </c>
      <c r="D18" s="39">
        <v>20</v>
      </c>
      <c r="E18" s="39">
        <v>31</v>
      </c>
      <c r="F18" s="40">
        <v>100</v>
      </c>
      <c r="G18" s="35"/>
    </row>
    <row r="19" spans="1:7" ht="66.75" customHeight="1">
      <c r="A19" s="21">
        <v>13</v>
      </c>
      <c r="B19" s="17" t="s">
        <v>151</v>
      </c>
      <c r="C19" s="17" t="s">
        <v>72</v>
      </c>
      <c r="D19" s="39">
        <v>1310</v>
      </c>
      <c r="E19" s="39">
        <v>1972</v>
      </c>
      <c r="F19" s="40">
        <v>100</v>
      </c>
      <c r="G19" s="35"/>
    </row>
    <row r="20" spans="1:7" ht="67.5" customHeight="1">
      <c r="A20" s="21">
        <v>14</v>
      </c>
      <c r="B20" s="17" t="s">
        <v>152</v>
      </c>
      <c r="C20" s="17" t="s">
        <v>153</v>
      </c>
      <c r="D20" s="18">
        <v>86</v>
      </c>
      <c r="E20" s="39">
        <v>92.4</v>
      </c>
      <c r="F20" s="40">
        <v>100</v>
      </c>
      <c r="G20" s="35"/>
    </row>
    <row r="21" spans="1:7" ht="25.5">
      <c r="A21" s="21">
        <v>15</v>
      </c>
      <c r="B21" s="17" t="s">
        <v>154</v>
      </c>
      <c r="C21" s="17" t="s">
        <v>153</v>
      </c>
      <c r="D21" s="18">
        <v>6.3</v>
      </c>
      <c r="E21" s="39">
        <v>8.6</v>
      </c>
      <c r="F21" s="40">
        <v>100</v>
      </c>
      <c r="G21" s="35"/>
    </row>
    <row r="22" spans="1:7" ht="25.5">
      <c r="A22" s="21">
        <v>16</v>
      </c>
      <c r="B22" s="17" t="s">
        <v>155</v>
      </c>
      <c r="C22" s="17" t="s">
        <v>72</v>
      </c>
      <c r="D22" s="18">
        <v>140</v>
      </c>
      <c r="E22" s="39">
        <v>111</v>
      </c>
      <c r="F22" s="40">
        <f>E22/D22*100</f>
        <v>79.285714285714278</v>
      </c>
      <c r="G22" s="35"/>
    </row>
    <row r="23" spans="1:7">
      <c r="A23" s="21"/>
      <c r="B23" s="19" t="s">
        <v>140</v>
      </c>
      <c r="C23" s="17"/>
      <c r="D23" s="18"/>
      <c r="E23" s="39"/>
      <c r="F23" s="39"/>
      <c r="G23" s="35"/>
    </row>
    <row r="24" spans="1:7" ht="25.5">
      <c r="A24" s="21">
        <v>17</v>
      </c>
      <c r="B24" s="17" t="s">
        <v>156</v>
      </c>
      <c r="C24" s="17" t="s">
        <v>72</v>
      </c>
      <c r="D24" s="18">
        <v>70</v>
      </c>
      <c r="E24" s="39">
        <v>71</v>
      </c>
      <c r="F24" s="39">
        <v>100</v>
      </c>
      <c r="G24" s="35"/>
    </row>
    <row r="25" spans="1:7" ht="25.5">
      <c r="A25" s="21">
        <v>18</v>
      </c>
      <c r="B25" s="17" t="s">
        <v>157</v>
      </c>
      <c r="C25" s="17" t="s">
        <v>72</v>
      </c>
      <c r="D25" s="18">
        <v>70</v>
      </c>
      <c r="E25" s="39">
        <v>40</v>
      </c>
      <c r="F25" s="40">
        <f>E25/D25*100</f>
        <v>57.142857142857139</v>
      </c>
      <c r="G25" s="35"/>
    </row>
    <row r="26" spans="1:7" ht="51">
      <c r="A26" s="21">
        <v>19</v>
      </c>
      <c r="B26" s="17" t="s">
        <v>158</v>
      </c>
      <c r="C26" s="17" t="s">
        <v>148</v>
      </c>
      <c r="D26" s="18">
        <v>275</v>
      </c>
      <c r="E26" s="39">
        <v>230</v>
      </c>
      <c r="F26" s="40">
        <f>E26/D26*100</f>
        <v>83.636363636363626</v>
      </c>
      <c r="G26" s="35"/>
    </row>
    <row r="27" spans="1:7" ht="38.25">
      <c r="A27" s="21">
        <v>20</v>
      </c>
      <c r="B27" s="17" t="s">
        <v>159</v>
      </c>
      <c r="C27" s="17" t="s">
        <v>72</v>
      </c>
      <c r="D27" s="18">
        <v>260</v>
      </c>
      <c r="E27" s="39">
        <v>237</v>
      </c>
      <c r="F27" s="40">
        <f>E27/D27*100</f>
        <v>91.153846153846146</v>
      </c>
      <c r="G27" s="35"/>
    </row>
    <row r="28" spans="1:7">
      <c r="A28" s="5"/>
      <c r="B28" s="6" t="s">
        <v>14</v>
      </c>
      <c r="C28" s="6"/>
      <c r="D28" s="38"/>
      <c r="E28" s="38"/>
      <c r="F28" s="52">
        <f>F6+F7+F8+F9+F11+F12+F13+F14+F15+F16+F17+F18+F19+F20+F21+F22+F24+F25+F26+F27</f>
        <v>1900.9361301466565</v>
      </c>
      <c r="G28" s="7"/>
    </row>
    <row r="29" spans="1:7" ht="15.75" thickBot="1">
      <c r="A29" s="72" t="s">
        <v>1</v>
      </c>
      <c r="B29" s="73"/>
      <c r="C29" s="73"/>
      <c r="D29" s="73"/>
      <c r="E29" s="73"/>
      <c r="F29" s="74"/>
      <c r="G29" s="45">
        <f>F28/A27</f>
        <v>95.046806507332832</v>
      </c>
    </row>
    <row r="30" spans="1:7" ht="33.75" customHeight="1">
      <c r="A30" s="162" t="s">
        <v>21</v>
      </c>
      <c r="B30" s="162"/>
      <c r="C30" s="162"/>
      <c r="D30" s="162"/>
      <c r="E30" s="162"/>
      <c r="F30" s="162"/>
      <c r="G30" s="162"/>
    </row>
    <row r="31" spans="1:7" ht="15.75" thickBot="1">
      <c r="A31" s="65" t="s">
        <v>17</v>
      </c>
      <c r="B31" s="65"/>
      <c r="C31" s="65"/>
      <c r="D31" s="65"/>
      <c r="E31" s="65"/>
      <c r="F31" s="65"/>
      <c r="G31" s="65"/>
    </row>
    <row r="32" spans="1:7" ht="196.5" customHeight="1">
      <c r="A32" s="2"/>
      <c r="B32" s="71" t="s">
        <v>2</v>
      </c>
      <c r="C32" s="71"/>
      <c r="D32" s="60" t="s">
        <v>27</v>
      </c>
      <c r="E32" s="60"/>
      <c r="F32" s="60" t="s">
        <v>3</v>
      </c>
      <c r="G32" s="75"/>
    </row>
    <row r="33" spans="1:8">
      <c r="A33" s="5">
        <v>1</v>
      </c>
      <c r="B33" s="66" t="s">
        <v>160</v>
      </c>
      <c r="C33" s="67"/>
      <c r="D33" s="68"/>
      <c r="E33" s="68"/>
      <c r="F33" s="69"/>
      <c r="G33" s="70"/>
    </row>
    <row r="34" spans="1:8">
      <c r="A34" s="9"/>
      <c r="B34" s="90" t="s">
        <v>23</v>
      </c>
      <c r="C34" s="90"/>
      <c r="D34" s="89">
        <f>D33</f>
        <v>0</v>
      </c>
      <c r="E34" s="89"/>
      <c r="F34" s="69"/>
      <c r="G34" s="70"/>
    </row>
    <row r="35" spans="1:8" ht="15.75" thickBot="1">
      <c r="A35" s="100" t="s">
        <v>4</v>
      </c>
      <c r="B35" s="101"/>
      <c r="C35" s="101"/>
      <c r="D35" s="101"/>
      <c r="E35" s="101"/>
      <c r="F35" s="98">
        <f>D34/A33</f>
        <v>0</v>
      </c>
      <c r="G35" s="99"/>
      <c r="H35" s="42"/>
    </row>
    <row r="36" spans="1:8">
      <c r="A36" s="10"/>
      <c r="B36" s="10"/>
      <c r="C36" s="10"/>
      <c r="D36" s="10"/>
      <c r="E36" s="11"/>
      <c r="F36" s="8"/>
      <c r="G36" s="8"/>
    </row>
    <row r="37" spans="1:8" ht="15.75" thickBot="1">
      <c r="A37" s="14"/>
      <c r="B37" s="14"/>
      <c r="C37" s="14"/>
      <c r="D37" s="14"/>
      <c r="E37" s="14"/>
      <c r="F37" s="14"/>
      <c r="G37" s="15"/>
    </row>
    <row r="38" spans="1:8">
      <c r="A38" s="150" t="s">
        <v>28</v>
      </c>
      <c r="B38" s="151"/>
      <c r="C38" s="151"/>
      <c r="D38" s="151"/>
      <c r="E38" s="151"/>
      <c r="F38" s="151"/>
      <c r="G38" s="152"/>
    </row>
    <row r="39" spans="1:8" ht="22.5" customHeight="1" thickBot="1">
      <c r="A39" s="122" t="s">
        <v>169</v>
      </c>
      <c r="B39" s="123"/>
      <c r="C39" s="123"/>
      <c r="D39" s="123"/>
      <c r="E39" s="123"/>
      <c r="F39" s="123"/>
      <c r="G39" s="41">
        <f>G29</f>
        <v>95.046806507332832</v>
      </c>
    </row>
    <row r="40" spans="1:8" ht="15.75" thickBot="1">
      <c r="A40" s="1"/>
      <c r="B40" s="1"/>
      <c r="C40" s="1"/>
      <c r="D40" s="1"/>
      <c r="E40" s="1"/>
      <c r="F40" s="1"/>
      <c r="G40" s="1"/>
    </row>
    <row r="41" spans="1:8" ht="34.5" customHeight="1" thickBot="1">
      <c r="A41" s="92" t="s">
        <v>18</v>
      </c>
      <c r="B41" s="93"/>
      <c r="C41" s="93"/>
      <c r="D41" s="93"/>
      <c r="E41" s="93"/>
      <c r="F41" s="94"/>
      <c r="G41" s="1"/>
    </row>
    <row r="42" spans="1:8">
      <c r="A42" s="95" t="s">
        <v>15</v>
      </c>
      <c r="B42" s="71"/>
      <c r="C42" s="71"/>
      <c r="D42" s="71" t="s">
        <v>22</v>
      </c>
      <c r="E42" s="71"/>
      <c r="F42" s="91"/>
      <c r="G42" s="1"/>
    </row>
    <row r="43" spans="1:8">
      <c r="A43" s="85" t="s">
        <v>9</v>
      </c>
      <c r="B43" s="86"/>
      <c r="C43" s="86"/>
      <c r="D43" s="79" t="s">
        <v>6</v>
      </c>
      <c r="E43" s="79"/>
      <c r="F43" s="80"/>
      <c r="G43" s="1"/>
    </row>
    <row r="44" spans="1:8">
      <c r="A44" s="83" t="s">
        <v>10</v>
      </c>
      <c r="B44" s="84"/>
      <c r="C44" s="84"/>
      <c r="D44" s="81" t="s">
        <v>7</v>
      </c>
      <c r="E44" s="81"/>
      <c r="F44" s="82"/>
      <c r="G44" s="1"/>
    </row>
    <row r="45" spans="1:8" ht="15.75" thickBot="1">
      <c r="A45" s="87" t="s">
        <v>11</v>
      </c>
      <c r="B45" s="88"/>
      <c r="C45" s="88"/>
      <c r="D45" s="77" t="s">
        <v>8</v>
      </c>
      <c r="E45" s="77"/>
      <c r="F45" s="78"/>
      <c r="G45" s="1"/>
    </row>
    <row r="46" spans="1:8" ht="15.75" thickBot="1">
      <c r="A46" s="76"/>
      <c r="B46" s="76"/>
      <c r="C46" s="76"/>
      <c r="D46" s="76"/>
      <c r="E46" s="76"/>
      <c r="F46" s="76"/>
    </row>
    <row r="47" spans="1:8" ht="33.75" customHeight="1" thickBot="1">
      <c r="A47" s="155" t="s">
        <v>187</v>
      </c>
      <c r="B47" s="156"/>
      <c r="C47" s="156"/>
      <c r="D47" s="156"/>
      <c r="E47" s="156"/>
      <c r="F47" s="156"/>
      <c r="G47" s="157"/>
    </row>
  </sheetData>
  <mergeCells count="30">
    <mergeCell ref="F34:G34"/>
    <mergeCell ref="D34:E34"/>
    <mergeCell ref="B34:C34"/>
    <mergeCell ref="B32:C32"/>
    <mergeCell ref="D32:E32"/>
    <mergeCell ref="F32:G32"/>
    <mergeCell ref="F33:G33"/>
    <mergeCell ref="D33:E33"/>
    <mergeCell ref="B33:C33"/>
    <mergeCell ref="A31:G31"/>
    <mergeCell ref="A30:G30"/>
    <mergeCell ref="A2:G2"/>
    <mergeCell ref="A3:G3"/>
    <mergeCell ref="A4:G4"/>
    <mergeCell ref="A29:F29"/>
    <mergeCell ref="A47:G47"/>
    <mergeCell ref="A41:F41"/>
    <mergeCell ref="A42:C42"/>
    <mergeCell ref="D42:F42"/>
    <mergeCell ref="A43:C43"/>
    <mergeCell ref="A44:C44"/>
    <mergeCell ref="D44:F44"/>
    <mergeCell ref="A35:E35"/>
    <mergeCell ref="A45:C45"/>
    <mergeCell ref="A46:F46"/>
    <mergeCell ref="D43:F43"/>
    <mergeCell ref="D45:F45"/>
    <mergeCell ref="A39:F39"/>
    <mergeCell ref="F35:G35"/>
    <mergeCell ref="A38:G38"/>
  </mergeCells>
  <phoneticPr fontId="7"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2:K50"/>
  <sheetViews>
    <sheetView topLeftCell="A29" workbookViewId="0">
      <selection activeCell="I35" sqref="I35"/>
    </sheetView>
  </sheetViews>
  <sheetFormatPr defaultRowHeight="15"/>
  <cols>
    <col min="1" max="1" width="5.5703125" customWidth="1"/>
    <col min="2" max="2" width="28.42578125" customWidth="1"/>
    <col min="3" max="3" width="12" customWidth="1"/>
    <col min="5" max="5" width="20" customWidth="1"/>
    <col min="7" max="7" width="25.42578125" customWidth="1"/>
    <col min="8" max="8" width="15.7109375" customWidth="1"/>
  </cols>
  <sheetData>
    <row r="2" spans="1:7" ht="15.75" thickBot="1"/>
    <row r="3" spans="1:7" ht="112.5" customHeight="1" thickBot="1">
      <c r="A3" s="61" t="s">
        <v>30</v>
      </c>
      <c r="B3" s="62"/>
      <c r="C3" s="62"/>
      <c r="D3" s="62"/>
      <c r="E3" s="62"/>
      <c r="F3" s="62"/>
      <c r="G3" s="63"/>
    </row>
    <row r="4" spans="1:7" ht="34.5" customHeight="1">
      <c r="A4" s="59" t="s">
        <v>25</v>
      </c>
      <c r="B4" s="59"/>
      <c r="C4" s="59"/>
      <c r="D4" s="59"/>
      <c r="E4" s="59"/>
      <c r="F4" s="59"/>
      <c r="G4" s="59"/>
    </row>
    <row r="5" spans="1:7" ht="15.75" thickBot="1">
      <c r="A5" s="64" t="s">
        <v>19</v>
      </c>
      <c r="B5" s="64"/>
      <c r="C5" s="64"/>
      <c r="D5" s="64"/>
      <c r="E5" s="64"/>
      <c r="F5" s="64"/>
      <c r="G5" s="64"/>
    </row>
    <row r="6" spans="1:7" ht="202.5">
      <c r="A6" s="2"/>
      <c r="B6" s="3" t="s">
        <v>13</v>
      </c>
      <c r="C6" s="3" t="s">
        <v>0</v>
      </c>
      <c r="D6" s="13" t="s">
        <v>12</v>
      </c>
      <c r="E6" s="13" t="s">
        <v>26</v>
      </c>
      <c r="F6" s="13" t="s">
        <v>20</v>
      </c>
      <c r="G6" s="4" t="s">
        <v>5</v>
      </c>
    </row>
    <row r="7" spans="1:7" ht="30.75" customHeight="1">
      <c r="A7" s="48">
        <v>1</v>
      </c>
      <c r="B7" s="16" t="s">
        <v>59</v>
      </c>
      <c r="C7" s="17" t="s">
        <v>54</v>
      </c>
      <c r="D7" s="18">
        <v>90</v>
      </c>
      <c r="E7" s="18">
        <v>80</v>
      </c>
      <c r="F7" s="25">
        <v>88.9</v>
      </c>
      <c r="G7" s="23"/>
    </row>
    <row r="8" spans="1:7" ht="94.5" customHeight="1">
      <c r="A8" s="48">
        <v>2</v>
      </c>
      <c r="B8" s="16" t="s">
        <v>60</v>
      </c>
      <c r="C8" s="17" t="s">
        <v>54</v>
      </c>
      <c r="D8" s="17" t="s">
        <v>165</v>
      </c>
      <c r="E8" s="18">
        <v>100</v>
      </c>
      <c r="F8" s="25">
        <v>100</v>
      </c>
      <c r="G8" s="23"/>
    </row>
    <row r="9" spans="1:7" ht="30" customHeight="1">
      <c r="A9" s="48">
        <v>3</v>
      </c>
      <c r="B9" s="16" t="s">
        <v>61</v>
      </c>
      <c r="C9" s="17" t="s">
        <v>54</v>
      </c>
      <c r="D9" s="18">
        <v>20</v>
      </c>
      <c r="E9" s="18">
        <v>20</v>
      </c>
      <c r="F9" s="25">
        <v>100</v>
      </c>
      <c r="G9" s="23"/>
    </row>
    <row r="10" spans="1:7" ht="44.25" customHeight="1">
      <c r="A10" s="48">
        <v>4</v>
      </c>
      <c r="B10" s="19" t="s">
        <v>62</v>
      </c>
      <c r="C10" s="17" t="s">
        <v>63</v>
      </c>
      <c r="D10" s="18">
        <v>97.3</v>
      </c>
      <c r="E10" s="18">
        <v>99</v>
      </c>
      <c r="F10" s="25">
        <v>100</v>
      </c>
      <c r="G10" s="23"/>
    </row>
    <row r="11" spans="1:7" ht="33" customHeight="1">
      <c r="A11" s="48">
        <v>5</v>
      </c>
      <c r="B11" s="17" t="s">
        <v>64</v>
      </c>
      <c r="C11" s="17" t="s">
        <v>63</v>
      </c>
      <c r="D11" s="18">
        <v>53.4</v>
      </c>
      <c r="E11" s="18">
        <v>56</v>
      </c>
      <c r="F11" s="25">
        <v>100</v>
      </c>
      <c r="G11" s="23"/>
    </row>
    <row r="12" spans="1:7" ht="45" customHeight="1">
      <c r="A12" s="48">
        <v>6</v>
      </c>
      <c r="B12" s="16" t="s">
        <v>65</v>
      </c>
      <c r="C12" s="17" t="s">
        <v>54</v>
      </c>
      <c r="D12" s="18">
        <v>49</v>
      </c>
      <c r="E12" s="18">
        <v>48.4</v>
      </c>
      <c r="F12" s="25">
        <f>E12/D12*100</f>
        <v>98.775510204081627</v>
      </c>
      <c r="G12" s="23"/>
    </row>
    <row r="13" spans="1:7" ht="40.5" customHeight="1">
      <c r="A13" s="48">
        <v>7</v>
      </c>
      <c r="B13" s="20" t="s">
        <v>66</v>
      </c>
      <c r="C13" s="17" t="s">
        <v>54</v>
      </c>
      <c r="D13" s="18">
        <v>75</v>
      </c>
      <c r="E13" s="18">
        <v>70.900000000000006</v>
      </c>
      <c r="F13" s="25">
        <f>E13/D13*100</f>
        <v>94.533333333333331</v>
      </c>
      <c r="G13" s="23"/>
    </row>
    <row r="14" spans="1:7" ht="32.25" customHeight="1">
      <c r="A14" s="48">
        <v>8</v>
      </c>
      <c r="B14" s="31" t="s">
        <v>67</v>
      </c>
      <c r="C14" s="32" t="s">
        <v>68</v>
      </c>
      <c r="D14" s="18">
        <v>0.1</v>
      </c>
      <c r="E14" s="18">
        <v>0</v>
      </c>
      <c r="F14" s="18">
        <v>100</v>
      </c>
      <c r="G14" s="23"/>
    </row>
    <row r="15" spans="1:7" ht="25.5">
      <c r="A15" s="48">
        <v>9</v>
      </c>
      <c r="B15" s="33" t="s">
        <v>69</v>
      </c>
      <c r="C15" s="34" t="s">
        <v>68</v>
      </c>
      <c r="D15" s="18">
        <v>1</v>
      </c>
      <c r="E15" s="18">
        <v>0</v>
      </c>
      <c r="F15" s="18">
        <v>100</v>
      </c>
      <c r="G15" s="23"/>
    </row>
    <row r="16" spans="1:7" ht="30" customHeight="1">
      <c r="A16" s="48">
        <v>10</v>
      </c>
      <c r="B16" s="33" t="s">
        <v>70</v>
      </c>
      <c r="C16" s="34" t="s">
        <v>68</v>
      </c>
      <c r="D16" s="17" t="s">
        <v>166</v>
      </c>
      <c r="E16" s="18">
        <v>0</v>
      </c>
      <c r="F16" s="18">
        <v>100</v>
      </c>
      <c r="G16" s="23"/>
    </row>
    <row r="17" spans="1:11" ht="38.25" customHeight="1">
      <c r="A17" s="48">
        <v>11</v>
      </c>
      <c r="B17" s="33" t="s">
        <v>71</v>
      </c>
      <c r="C17" s="34" t="s">
        <v>72</v>
      </c>
      <c r="D17" s="17">
        <v>0.7</v>
      </c>
      <c r="E17" s="18">
        <v>0</v>
      </c>
      <c r="F17" s="18">
        <v>100</v>
      </c>
      <c r="G17" s="23"/>
    </row>
    <row r="18" spans="1:11" ht="46.5" customHeight="1">
      <c r="A18" s="48">
        <v>12</v>
      </c>
      <c r="B18" s="33" t="s">
        <v>73</v>
      </c>
      <c r="C18" s="34" t="s">
        <v>72</v>
      </c>
      <c r="D18" s="17">
        <v>2.4</v>
      </c>
      <c r="E18" s="18">
        <v>0.89</v>
      </c>
      <c r="F18" s="18">
        <v>100</v>
      </c>
      <c r="G18" s="23"/>
    </row>
    <row r="19" spans="1:11" ht="42.75" customHeight="1">
      <c r="A19" s="48">
        <v>13</v>
      </c>
      <c r="B19" s="33" t="s">
        <v>74</v>
      </c>
      <c r="C19" s="34" t="s">
        <v>54</v>
      </c>
      <c r="D19" s="17" t="s">
        <v>167</v>
      </c>
      <c r="E19" s="18">
        <v>96.5</v>
      </c>
      <c r="F19" s="18">
        <v>100</v>
      </c>
      <c r="G19" s="23"/>
    </row>
    <row r="20" spans="1:11" ht="60.75" customHeight="1">
      <c r="A20" s="48">
        <v>14</v>
      </c>
      <c r="B20" s="33" t="s">
        <v>75</v>
      </c>
      <c r="C20" s="34" t="s">
        <v>54</v>
      </c>
      <c r="D20" s="17" t="s">
        <v>167</v>
      </c>
      <c r="E20" s="18">
        <v>96.4</v>
      </c>
      <c r="F20" s="18">
        <v>100</v>
      </c>
      <c r="G20" s="23"/>
    </row>
    <row r="21" spans="1:11" ht="48" customHeight="1">
      <c r="A21" s="48">
        <v>15</v>
      </c>
      <c r="B21" s="33" t="s">
        <v>76</v>
      </c>
      <c r="C21" s="34" t="s">
        <v>54</v>
      </c>
      <c r="D21" s="17" t="s">
        <v>167</v>
      </c>
      <c r="E21" s="18">
        <v>96.6</v>
      </c>
      <c r="F21" s="18">
        <v>100</v>
      </c>
      <c r="G21" s="23"/>
    </row>
    <row r="22" spans="1:11" ht="44.25" customHeight="1">
      <c r="A22" s="48">
        <v>16</v>
      </c>
      <c r="B22" s="33" t="s">
        <v>77</v>
      </c>
      <c r="C22" s="34" t="s">
        <v>54</v>
      </c>
      <c r="D22" s="17" t="s">
        <v>167</v>
      </c>
      <c r="E22" s="18">
        <v>96.5</v>
      </c>
      <c r="F22" s="18">
        <v>100</v>
      </c>
      <c r="G22" s="23"/>
    </row>
    <row r="23" spans="1:11" ht="48.75" customHeight="1">
      <c r="A23" s="48">
        <v>17</v>
      </c>
      <c r="B23" s="33" t="s">
        <v>78</v>
      </c>
      <c r="C23" s="34" t="s">
        <v>54</v>
      </c>
      <c r="D23" s="17" t="s">
        <v>167</v>
      </c>
      <c r="E23" s="18">
        <v>96.6</v>
      </c>
      <c r="F23" s="18">
        <v>100</v>
      </c>
      <c r="G23" s="23"/>
    </row>
    <row r="24" spans="1:11" ht="43.5" customHeight="1">
      <c r="A24" s="48">
        <v>18</v>
      </c>
      <c r="B24" s="16" t="s">
        <v>79</v>
      </c>
      <c r="C24" s="34" t="s">
        <v>54</v>
      </c>
      <c r="D24" s="18">
        <v>93</v>
      </c>
      <c r="E24" s="18">
        <v>94.5</v>
      </c>
      <c r="F24" s="25">
        <v>100</v>
      </c>
      <c r="G24" s="23"/>
    </row>
    <row r="25" spans="1:11" ht="44.25" customHeight="1">
      <c r="A25" s="48">
        <v>19</v>
      </c>
      <c r="B25" s="16" t="s">
        <v>80</v>
      </c>
      <c r="C25" s="34" t="s">
        <v>54</v>
      </c>
      <c r="D25" s="18">
        <v>25.6</v>
      </c>
      <c r="E25" s="18">
        <v>25.6</v>
      </c>
      <c r="F25" s="25">
        <f>D25/E25*100</f>
        <v>100</v>
      </c>
      <c r="G25" s="23"/>
    </row>
    <row r="26" spans="1:11" ht="42" customHeight="1">
      <c r="A26" s="48">
        <v>20</v>
      </c>
      <c r="B26" s="16" t="s">
        <v>81</v>
      </c>
      <c r="C26" s="34" t="s">
        <v>54</v>
      </c>
      <c r="D26" s="18">
        <v>30</v>
      </c>
      <c r="E26" s="18">
        <v>30</v>
      </c>
      <c r="F26" s="25">
        <f>D26/E26*100</f>
        <v>100</v>
      </c>
      <c r="G26" s="23"/>
    </row>
    <row r="27" spans="1:11" ht="32.25" customHeight="1">
      <c r="A27" s="48">
        <v>21</v>
      </c>
      <c r="B27" s="16" t="s">
        <v>82</v>
      </c>
      <c r="C27" s="34" t="s">
        <v>54</v>
      </c>
      <c r="D27" s="18">
        <v>16.5</v>
      </c>
      <c r="E27" s="18">
        <v>12</v>
      </c>
      <c r="F27" s="25">
        <v>100</v>
      </c>
      <c r="G27" s="23"/>
    </row>
    <row r="28" spans="1:11" ht="70.5" customHeight="1">
      <c r="A28" s="48">
        <v>22</v>
      </c>
      <c r="B28" s="17" t="s">
        <v>83</v>
      </c>
      <c r="C28" s="34" t="s">
        <v>54</v>
      </c>
      <c r="D28" s="18">
        <v>4.5999999999999999E-2</v>
      </c>
      <c r="E28" s="18">
        <v>4.5999999999999999E-2</v>
      </c>
      <c r="F28" s="25">
        <f>D28/E28*100</f>
        <v>100</v>
      </c>
      <c r="G28" s="23"/>
    </row>
    <row r="29" spans="1:11" ht="41.25" customHeight="1">
      <c r="A29" s="48">
        <v>23</v>
      </c>
      <c r="B29" s="16" t="s">
        <v>84</v>
      </c>
      <c r="C29" s="34" t="s">
        <v>54</v>
      </c>
      <c r="D29" s="18">
        <v>84</v>
      </c>
      <c r="E29" s="18">
        <v>85</v>
      </c>
      <c r="F29" s="25">
        <v>100</v>
      </c>
      <c r="G29" s="23"/>
    </row>
    <row r="30" spans="1:11">
      <c r="A30" s="5"/>
      <c r="B30" s="6" t="s">
        <v>14</v>
      </c>
      <c r="C30" s="6"/>
      <c r="D30" s="6"/>
      <c r="E30" s="6"/>
      <c r="F30" s="51">
        <f>F7+F8+F9+F10+F11+F12+F13+F14+F15+F16+F17+F18+F19+F20+F21+F22+F23+F24+F25+F26+F27+F28+F29</f>
        <v>2282.2088435374149</v>
      </c>
      <c r="G30" s="7"/>
      <c r="K30" s="44"/>
    </row>
    <row r="31" spans="1:11" ht="15.75" thickBot="1">
      <c r="A31" s="72" t="s">
        <v>1</v>
      </c>
      <c r="B31" s="73"/>
      <c r="C31" s="73"/>
      <c r="D31" s="73"/>
      <c r="E31" s="73"/>
      <c r="F31" s="74"/>
      <c r="G31" s="45">
        <f>F30/A29</f>
        <v>99.226471458148467</v>
      </c>
    </row>
    <row r="32" spans="1:11" s="24" customFormat="1" ht="40.5" customHeight="1">
      <c r="A32" s="113" t="s">
        <v>21</v>
      </c>
      <c r="B32" s="113"/>
      <c r="C32" s="113"/>
      <c r="D32" s="113"/>
      <c r="E32" s="113"/>
      <c r="F32" s="113"/>
      <c r="G32" s="113"/>
    </row>
    <row r="33" spans="1:7" ht="15.75" thickBot="1">
      <c r="A33" s="65" t="s">
        <v>17</v>
      </c>
      <c r="B33" s="65"/>
      <c r="C33" s="65"/>
      <c r="D33" s="65"/>
      <c r="E33" s="65"/>
      <c r="F33" s="65"/>
      <c r="G33" s="65"/>
    </row>
    <row r="34" spans="1:7" ht="102.75" customHeight="1">
      <c r="A34" s="2"/>
      <c r="B34" s="71" t="s">
        <v>2</v>
      </c>
      <c r="C34" s="71"/>
      <c r="D34" s="60" t="s">
        <v>27</v>
      </c>
      <c r="E34" s="60"/>
      <c r="F34" s="60" t="s">
        <v>3</v>
      </c>
      <c r="G34" s="75"/>
    </row>
    <row r="35" spans="1:7" ht="63.75" customHeight="1">
      <c r="A35" s="46">
        <v>1</v>
      </c>
      <c r="B35" s="66" t="s">
        <v>161</v>
      </c>
      <c r="C35" s="67"/>
      <c r="D35" s="68">
        <v>1</v>
      </c>
      <c r="E35" s="68"/>
      <c r="F35" s="106" t="s">
        <v>183</v>
      </c>
      <c r="G35" s="107"/>
    </row>
    <row r="36" spans="1:7" ht="64.5" customHeight="1">
      <c r="A36" s="47">
        <v>2</v>
      </c>
      <c r="B36" s="106" t="s">
        <v>192</v>
      </c>
      <c r="C36" s="114"/>
      <c r="D36" s="115">
        <v>0</v>
      </c>
      <c r="E36" s="115"/>
      <c r="F36" s="106" t="s">
        <v>182</v>
      </c>
      <c r="G36" s="107"/>
    </row>
    <row r="37" spans="1:7">
      <c r="A37" s="9"/>
      <c r="B37" s="90" t="s">
        <v>23</v>
      </c>
      <c r="C37" s="90"/>
      <c r="D37" s="89">
        <f>SUM(D35:D36)*100</f>
        <v>100</v>
      </c>
      <c r="E37" s="89"/>
      <c r="F37" s="69"/>
      <c r="G37" s="70"/>
    </row>
    <row r="38" spans="1:7" ht="15.75" thickBot="1">
      <c r="A38" s="100" t="s">
        <v>4</v>
      </c>
      <c r="B38" s="101"/>
      <c r="C38" s="101"/>
      <c r="D38" s="101"/>
      <c r="E38" s="101"/>
      <c r="F38" s="116">
        <f>D37/A36</f>
        <v>50</v>
      </c>
      <c r="G38" s="117"/>
    </row>
    <row r="39" spans="1:7">
      <c r="A39" s="10"/>
      <c r="B39" s="10"/>
      <c r="C39" s="10"/>
      <c r="D39" s="10"/>
      <c r="E39" s="11"/>
      <c r="F39" s="8"/>
      <c r="G39" s="8"/>
    </row>
    <row r="40" spans="1:7" ht="15.75" thickBot="1">
      <c r="A40" s="14"/>
      <c r="B40" s="14"/>
      <c r="C40" s="14"/>
      <c r="D40" s="14"/>
      <c r="E40" s="14"/>
      <c r="F40" s="14"/>
      <c r="G40" s="15"/>
    </row>
    <row r="41" spans="1:7">
      <c r="A41" s="108" t="s">
        <v>175</v>
      </c>
      <c r="B41" s="109"/>
      <c r="C41" s="109"/>
      <c r="D41" s="109"/>
      <c r="E41" s="109"/>
      <c r="F41" s="109"/>
      <c r="G41" s="110"/>
    </row>
    <row r="42" spans="1:7" ht="35.25" customHeight="1" thickBot="1">
      <c r="A42" s="111" t="s">
        <v>24</v>
      </c>
      <c r="B42" s="112"/>
      <c r="C42" s="112"/>
      <c r="D42" s="112"/>
      <c r="E42" s="112"/>
      <c r="F42" s="112"/>
      <c r="G42" s="41">
        <f>0.8*G31+0.2*F38</f>
        <v>89.381177166518782</v>
      </c>
    </row>
    <row r="43" spans="1:7" ht="15.75" thickBot="1">
      <c r="A43" s="1"/>
      <c r="B43" s="1"/>
      <c r="C43" s="1"/>
      <c r="D43" s="1"/>
      <c r="E43" s="1"/>
      <c r="F43" s="1"/>
      <c r="G43" s="1"/>
    </row>
    <row r="44" spans="1:7" ht="34.5" customHeight="1" thickBot="1">
      <c r="A44" s="92" t="s">
        <v>18</v>
      </c>
      <c r="B44" s="93"/>
      <c r="C44" s="93"/>
      <c r="D44" s="93"/>
      <c r="E44" s="93"/>
      <c r="F44" s="94"/>
      <c r="G44" s="1"/>
    </row>
    <row r="45" spans="1:7">
      <c r="A45" s="95" t="s">
        <v>15</v>
      </c>
      <c r="B45" s="71"/>
      <c r="C45" s="71"/>
      <c r="D45" s="71" t="s">
        <v>22</v>
      </c>
      <c r="E45" s="71"/>
      <c r="F45" s="91"/>
      <c r="G45" s="1"/>
    </row>
    <row r="46" spans="1:7">
      <c r="A46" s="102" t="s">
        <v>9</v>
      </c>
      <c r="B46" s="103"/>
      <c r="C46" s="103"/>
      <c r="D46" s="104" t="s">
        <v>6</v>
      </c>
      <c r="E46" s="104"/>
      <c r="F46" s="105"/>
      <c r="G46" s="1"/>
    </row>
    <row r="47" spans="1:7">
      <c r="A47" s="85" t="s">
        <v>10</v>
      </c>
      <c r="B47" s="86"/>
      <c r="C47" s="86"/>
      <c r="D47" s="79" t="s">
        <v>7</v>
      </c>
      <c r="E47" s="79"/>
      <c r="F47" s="80"/>
      <c r="G47" s="1"/>
    </row>
    <row r="48" spans="1:7" ht="15.75" thickBot="1">
      <c r="A48" s="87" t="s">
        <v>11</v>
      </c>
      <c r="B48" s="88"/>
      <c r="C48" s="88"/>
      <c r="D48" s="77" t="s">
        <v>8</v>
      </c>
      <c r="E48" s="77"/>
      <c r="F48" s="78"/>
      <c r="G48" s="1"/>
    </row>
    <row r="49" spans="1:7">
      <c r="A49" s="76"/>
      <c r="B49" s="76"/>
      <c r="C49" s="76"/>
      <c r="D49" s="76"/>
      <c r="E49" s="76"/>
      <c r="F49" s="76"/>
    </row>
    <row r="50" spans="1:7">
      <c r="A50" s="76"/>
      <c r="B50" s="76"/>
      <c r="C50" s="76"/>
      <c r="D50" s="76"/>
      <c r="E50" s="76"/>
      <c r="F50" s="76"/>
      <c r="G50" s="12"/>
    </row>
  </sheetData>
  <mergeCells count="33">
    <mergeCell ref="A38:E38"/>
    <mergeCell ref="F37:G37"/>
    <mergeCell ref="D37:E37"/>
    <mergeCell ref="B37:C37"/>
    <mergeCell ref="F38:G38"/>
    <mergeCell ref="A3:G3"/>
    <mergeCell ref="A4:G4"/>
    <mergeCell ref="A5:G5"/>
    <mergeCell ref="A31:F31"/>
    <mergeCell ref="A32:G32"/>
    <mergeCell ref="A33:G33"/>
    <mergeCell ref="B34:C34"/>
    <mergeCell ref="B36:C36"/>
    <mergeCell ref="B35:C35"/>
    <mergeCell ref="D36:E36"/>
    <mergeCell ref="D34:E34"/>
    <mergeCell ref="A42:F42"/>
    <mergeCell ref="A50:F50"/>
    <mergeCell ref="A47:C47"/>
    <mergeCell ref="D47:F47"/>
    <mergeCell ref="A48:C48"/>
    <mergeCell ref="D48:F48"/>
    <mergeCell ref="A49:F49"/>
    <mergeCell ref="A46:C46"/>
    <mergeCell ref="D46:F46"/>
    <mergeCell ref="F34:G34"/>
    <mergeCell ref="F35:G35"/>
    <mergeCell ref="D35:E35"/>
    <mergeCell ref="F36:G36"/>
    <mergeCell ref="A44:F44"/>
    <mergeCell ref="A45:C45"/>
    <mergeCell ref="D45:F45"/>
    <mergeCell ref="A41:G41"/>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47"/>
  <sheetViews>
    <sheetView topLeftCell="A34" workbookViewId="0">
      <selection activeCell="C50" sqref="C50"/>
    </sheetView>
  </sheetViews>
  <sheetFormatPr defaultRowHeight="15"/>
  <cols>
    <col min="1" max="1" width="4.7109375" customWidth="1"/>
    <col min="2" max="2" width="27.7109375" customWidth="1"/>
    <col min="4" max="4" width="10.140625" customWidth="1"/>
    <col min="6" max="6" width="16.85546875" customWidth="1"/>
    <col min="7" max="7" width="18.140625" customWidth="1"/>
    <col min="8" max="8" width="31" customWidth="1"/>
  </cols>
  <sheetData>
    <row r="1" spans="1:7" ht="15.75" thickBot="1"/>
    <row r="2" spans="1:7" ht="142.5" customHeight="1" thickBot="1">
      <c r="A2" s="61" t="s">
        <v>31</v>
      </c>
      <c r="B2" s="62"/>
      <c r="C2" s="62"/>
      <c r="D2" s="62"/>
      <c r="E2" s="62"/>
      <c r="F2" s="62"/>
      <c r="G2" s="63"/>
    </row>
    <row r="3" spans="1:7" ht="35.25" customHeight="1">
      <c r="A3" s="59" t="s">
        <v>25</v>
      </c>
      <c r="B3" s="59"/>
      <c r="C3" s="59"/>
      <c r="D3" s="59"/>
      <c r="E3" s="59"/>
      <c r="F3" s="59"/>
      <c r="G3" s="59"/>
    </row>
    <row r="4" spans="1:7" ht="15.75" thickBot="1">
      <c r="A4" s="64" t="s">
        <v>19</v>
      </c>
      <c r="B4" s="64"/>
      <c r="C4" s="64"/>
      <c r="D4" s="64"/>
      <c r="E4" s="64"/>
      <c r="F4" s="64"/>
      <c r="G4" s="64"/>
    </row>
    <row r="5" spans="1:7" ht="101.25">
      <c r="A5" s="2"/>
      <c r="B5" s="3" t="s">
        <v>13</v>
      </c>
      <c r="C5" s="3" t="s">
        <v>0</v>
      </c>
      <c r="D5" s="13" t="s">
        <v>12</v>
      </c>
      <c r="E5" s="13" t="s">
        <v>26</v>
      </c>
      <c r="F5" s="13" t="s">
        <v>20</v>
      </c>
      <c r="G5" s="4" t="s">
        <v>5</v>
      </c>
    </row>
    <row r="6" spans="1:7" ht="54.75" customHeight="1">
      <c r="A6" s="48">
        <v>1</v>
      </c>
      <c r="B6" s="16" t="s">
        <v>85</v>
      </c>
      <c r="C6" s="17" t="s">
        <v>54</v>
      </c>
      <c r="D6" s="18">
        <v>65</v>
      </c>
      <c r="E6" s="18">
        <v>92.6</v>
      </c>
      <c r="F6" s="25">
        <v>100</v>
      </c>
      <c r="G6" s="7"/>
    </row>
    <row r="7" spans="1:7" ht="55.5" customHeight="1">
      <c r="A7" s="48">
        <v>2</v>
      </c>
      <c r="B7" s="16" t="s">
        <v>86</v>
      </c>
      <c r="C7" s="17" t="s">
        <v>54</v>
      </c>
      <c r="D7" s="18">
        <v>44.4</v>
      </c>
      <c r="E7" s="18">
        <v>52.1</v>
      </c>
      <c r="F7" s="25">
        <v>100</v>
      </c>
      <c r="G7" s="7"/>
    </row>
    <row r="8" spans="1:7" ht="66.75" customHeight="1">
      <c r="A8" s="48">
        <v>3</v>
      </c>
      <c r="B8" s="16" t="s">
        <v>87</v>
      </c>
      <c r="C8" s="17" t="s">
        <v>54</v>
      </c>
      <c r="D8" s="18">
        <v>9</v>
      </c>
      <c r="E8" s="18">
        <v>9.1</v>
      </c>
      <c r="F8" s="25">
        <v>100</v>
      </c>
      <c r="G8" s="7"/>
    </row>
    <row r="9" spans="1:7" ht="66.75" customHeight="1">
      <c r="A9" s="48">
        <v>4</v>
      </c>
      <c r="B9" s="16" t="s">
        <v>88</v>
      </c>
      <c r="C9" s="17" t="s">
        <v>72</v>
      </c>
      <c r="D9" s="18">
        <v>8</v>
      </c>
      <c r="E9" s="18">
        <v>8.8000000000000007</v>
      </c>
      <c r="F9" s="25">
        <v>100</v>
      </c>
      <c r="G9" s="7"/>
    </row>
    <row r="10" spans="1:7" ht="68.25" customHeight="1">
      <c r="A10" s="48">
        <v>5</v>
      </c>
      <c r="B10" s="16" t="s">
        <v>89</v>
      </c>
      <c r="C10" s="17" t="s">
        <v>72</v>
      </c>
      <c r="D10" s="18">
        <v>8.8000000000000007</v>
      </c>
      <c r="E10" s="18">
        <v>11.2</v>
      </c>
      <c r="F10" s="25">
        <v>100</v>
      </c>
      <c r="G10" s="7"/>
    </row>
    <row r="11" spans="1:7" ht="65.25" customHeight="1">
      <c r="A11" s="48">
        <v>6</v>
      </c>
      <c r="B11" s="16" t="s">
        <v>90</v>
      </c>
      <c r="C11" s="17" t="s">
        <v>72</v>
      </c>
      <c r="D11" s="18">
        <v>7.6</v>
      </c>
      <c r="E11" s="18">
        <v>9.9</v>
      </c>
      <c r="F11" s="25">
        <v>100</v>
      </c>
      <c r="G11" s="7"/>
    </row>
    <row r="12" spans="1:7" ht="54" customHeight="1">
      <c r="A12" s="48">
        <v>7</v>
      </c>
      <c r="B12" s="16" t="s">
        <v>91</v>
      </c>
      <c r="C12" s="17" t="s">
        <v>54</v>
      </c>
      <c r="D12" s="18">
        <v>19.5</v>
      </c>
      <c r="E12" s="18">
        <v>16.3</v>
      </c>
      <c r="F12" s="25">
        <v>100</v>
      </c>
      <c r="G12" s="7"/>
    </row>
    <row r="13" spans="1:7" ht="67.5" customHeight="1">
      <c r="A13" s="48">
        <v>8</v>
      </c>
      <c r="B13" s="16" t="s">
        <v>92</v>
      </c>
      <c r="C13" s="17" t="s">
        <v>54</v>
      </c>
      <c r="D13" s="18">
        <v>55.5</v>
      </c>
      <c r="E13" s="18">
        <v>57.1</v>
      </c>
      <c r="F13" s="25">
        <v>100</v>
      </c>
      <c r="G13" s="7"/>
    </row>
    <row r="14" spans="1:7" ht="44.25" customHeight="1">
      <c r="A14" s="48">
        <v>9</v>
      </c>
      <c r="B14" s="16" t="s">
        <v>93</v>
      </c>
      <c r="C14" s="17" t="s">
        <v>54</v>
      </c>
      <c r="D14" s="18">
        <v>29.5</v>
      </c>
      <c r="E14" s="18">
        <v>23.2</v>
      </c>
      <c r="F14" s="25">
        <v>100</v>
      </c>
      <c r="G14" s="7"/>
    </row>
    <row r="15" spans="1:7" ht="54.75" customHeight="1">
      <c r="A15" s="48">
        <v>10</v>
      </c>
      <c r="B15" s="16" t="s">
        <v>94</v>
      </c>
      <c r="C15" s="17" t="s">
        <v>54</v>
      </c>
      <c r="D15" s="18">
        <v>88.1</v>
      </c>
      <c r="E15" s="18">
        <v>76.2</v>
      </c>
      <c r="F15" s="25">
        <f>E15/D15*100</f>
        <v>86.492622020431341</v>
      </c>
      <c r="G15" s="7"/>
    </row>
    <row r="16" spans="1:7" ht="54" customHeight="1">
      <c r="A16" s="48">
        <v>11</v>
      </c>
      <c r="B16" s="16" t="s">
        <v>95</v>
      </c>
      <c r="C16" s="17" t="s">
        <v>54</v>
      </c>
      <c r="D16" s="18">
        <v>2.9</v>
      </c>
      <c r="E16" s="18">
        <v>4.4000000000000004</v>
      </c>
      <c r="F16" s="25">
        <f>D16/E16*100</f>
        <v>65.909090909090907</v>
      </c>
      <c r="G16" s="7"/>
    </row>
    <row r="17" spans="1:7" ht="41.25" customHeight="1">
      <c r="A17" s="48">
        <v>12</v>
      </c>
      <c r="B17" s="17" t="s">
        <v>96</v>
      </c>
      <c r="C17" s="17" t="s">
        <v>72</v>
      </c>
      <c r="D17" s="18">
        <v>4000</v>
      </c>
      <c r="E17" s="18">
        <v>7890</v>
      </c>
      <c r="F17" s="25">
        <v>100</v>
      </c>
      <c r="G17" s="7"/>
    </row>
    <row r="18" spans="1:7" ht="58.5" customHeight="1">
      <c r="A18" s="48">
        <v>13</v>
      </c>
      <c r="B18" s="16" t="s">
        <v>97</v>
      </c>
      <c r="C18" s="17" t="s">
        <v>54</v>
      </c>
      <c r="D18" s="17" t="s">
        <v>162</v>
      </c>
      <c r="E18" s="18">
        <v>34.5</v>
      </c>
      <c r="F18" s="18">
        <v>100</v>
      </c>
      <c r="G18" s="7"/>
    </row>
    <row r="19" spans="1:7" ht="54.75" customHeight="1">
      <c r="A19" s="48">
        <v>14</v>
      </c>
      <c r="B19" s="16" t="s">
        <v>98</v>
      </c>
      <c r="C19" s="17" t="s">
        <v>54</v>
      </c>
      <c r="D19" s="17" t="s">
        <v>163</v>
      </c>
      <c r="E19" s="18">
        <v>78.8</v>
      </c>
      <c r="F19" s="18">
        <v>100</v>
      </c>
      <c r="G19" s="7"/>
    </row>
    <row r="20" spans="1:7" ht="58.5" customHeight="1">
      <c r="A20" s="48">
        <v>15</v>
      </c>
      <c r="B20" s="16" t="s">
        <v>99</v>
      </c>
      <c r="C20" s="17" t="s">
        <v>54</v>
      </c>
      <c r="D20" s="18">
        <v>100</v>
      </c>
      <c r="E20" s="18">
        <v>100</v>
      </c>
      <c r="F20" s="18">
        <v>100</v>
      </c>
      <c r="G20" s="7"/>
    </row>
    <row r="21" spans="1:7" ht="66.75" customHeight="1">
      <c r="A21" s="48">
        <v>16</v>
      </c>
      <c r="B21" s="16" t="s">
        <v>100</v>
      </c>
      <c r="C21" s="17" t="s">
        <v>54</v>
      </c>
      <c r="D21" s="18">
        <v>23</v>
      </c>
      <c r="E21" s="18">
        <v>25.7</v>
      </c>
      <c r="F21" s="25">
        <v>100</v>
      </c>
      <c r="G21" s="7"/>
    </row>
    <row r="22" spans="1:7" ht="55.5" customHeight="1">
      <c r="A22" s="48">
        <v>17</v>
      </c>
      <c r="B22" s="16" t="s">
        <v>101</v>
      </c>
      <c r="C22" s="17" t="s">
        <v>54</v>
      </c>
      <c r="D22" s="18">
        <v>15.1</v>
      </c>
      <c r="E22" s="18">
        <v>14.3</v>
      </c>
      <c r="F22" s="25">
        <v>100</v>
      </c>
      <c r="G22" s="7"/>
    </row>
    <row r="23" spans="1:7" ht="40.5" customHeight="1">
      <c r="A23" s="48">
        <v>18</v>
      </c>
      <c r="B23" s="16" t="s">
        <v>102</v>
      </c>
      <c r="C23" s="17" t="s">
        <v>72</v>
      </c>
      <c r="D23" s="18">
        <v>21.2</v>
      </c>
      <c r="E23" s="18">
        <v>15.8</v>
      </c>
      <c r="F23" s="25">
        <v>100</v>
      </c>
      <c r="G23" s="7"/>
    </row>
    <row r="24" spans="1:7" ht="42.75" customHeight="1">
      <c r="A24" s="48">
        <v>19</v>
      </c>
      <c r="B24" s="16" t="s">
        <v>103</v>
      </c>
      <c r="C24" s="17" t="s">
        <v>72</v>
      </c>
      <c r="D24" s="18">
        <v>559.1</v>
      </c>
      <c r="E24" s="18">
        <v>429.4</v>
      </c>
      <c r="F24" s="25">
        <v>100</v>
      </c>
      <c r="G24" s="7"/>
    </row>
    <row r="25" spans="1:7" ht="53.25" customHeight="1">
      <c r="A25" s="48">
        <v>20</v>
      </c>
      <c r="B25" s="16" t="s">
        <v>104</v>
      </c>
      <c r="C25" s="17" t="s">
        <v>72</v>
      </c>
      <c r="D25" s="18">
        <v>272.89999999999998</v>
      </c>
      <c r="E25" s="18">
        <v>206.5</v>
      </c>
      <c r="F25" s="25">
        <v>100</v>
      </c>
      <c r="G25" s="7"/>
    </row>
    <row r="26" spans="1:7">
      <c r="A26" s="5"/>
      <c r="B26" s="6" t="s">
        <v>14</v>
      </c>
      <c r="C26" s="6"/>
      <c r="D26" s="6"/>
      <c r="E26" s="6"/>
      <c r="F26" s="51">
        <f>F6+F7+F8+F9+F10+F11+F12+F13+F14+F15+F16+F17+F18+F19+F20+F21+F22+F23+F24+F25</f>
        <v>1952.4017129295223</v>
      </c>
      <c r="G26" s="7"/>
    </row>
    <row r="27" spans="1:7" ht="15.75" thickBot="1">
      <c r="A27" s="128" t="s">
        <v>1</v>
      </c>
      <c r="B27" s="129"/>
      <c r="C27" s="129"/>
      <c r="D27" s="129"/>
      <c r="E27" s="129"/>
      <c r="F27" s="130"/>
      <c r="G27" s="45">
        <f>F26/A25</f>
        <v>97.620085646476113</v>
      </c>
    </row>
    <row r="28" spans="1:7" ht="32.25" customHeight="1">
      <c r="A28" s="113" t="s">
        <v>21</v>
      </c>
      <c r="B28" s="113"/>
      <c r="C28" s="113"/>
      <c r="D28" s="113"/>
      <c r="E28" s="113"/>
      <c r="F28" s="113"/>
      <c r="G28" s="113"/>
    </row>
    <row r="29" spans="1:7" ht="29.25" customHeight="1" thickBot="1">
      <c r="A29" s="65" t="s">
        <v>17</v>
      </c>
      <c r="B29" s="65"/>
      <c r="C29" s="65"/>
      <c r="D29" s="65"/>
      <c r="E29" s="65"/>
      <c r="F29" s="65"/>
      <c r="G29" s="65"/>
    </row>
    <row r="30" spans="1:7" ht="21.75" customHeight="1">
      <c r="A30" s="2"/>
      <c r="B30" s="71" t="s">
        <v>2</v>
      </c>
      <c r="C30" s="71"/>
      <c r="D30" s="60" t="s">
        <v>27</v>
      </c>
      <c r="E30" s="60"/>
      <c r="F30" s="60" t="s">
        <v>3</v>
      </c>
      <c r="G30" s="75"/>
    </row>
    <row r="31" spans="1:7" s="24" customFormat="1" ht="144" customHeight="1">
      <c r="A31" s="48">
        <v>1</v>
      </c>
      <c r="B31" s="120" t="s">
        <v>186</v>
      </c>
      <c r="C31" s="121"/>
      <c r="D31" s="118">
        <v>0</v>
      </c>
      <c r="E31" s="119"/>
      <c r="F31" s="104"/>
      <c r="G31" s="105"/>
    </row>
    <row r="32" spans="1:7" s="24" customFormat="1" ht="134.25" customHeight="1">
      <c r="A32" s="48">
        <v>2</v>
      </c>
      <c r="B32" s="120" t="s">
        <v>170</v>
      </c>
      <c r="C32" s="121"/>
      <c r="D32" s="118">
        <v>0</v>
      </c>
      <c r="E32" s="119"/>
      <c r="F32" s="104"/>
      <c r="G32" s="105"/>
    </row>
    <row r="33" spans="1:8" s="24" customFormat="1" ht="170.25" customHeight="1">
      <c r="A33" s="48" t="s">
        <v>171</v>
      </c>
      <c r="B33" s="120" t="s">
        <v>172</v>
      </c>
      <c r="C33" s="121"/>
      <c r="D33" s="118">
        <v>1</v>
      </c>
      <c r="E33" s="119"/>
      <c r="F33" s="120" t="s">
        <v>185</v>
      </c>
      <c r="G33" s="121"/>
    </row>
    <row r="34" spans="1:8" s="24" customFormat="1" ht="180" customHeight="1">
      <c r="A34" s="48">
        <v>4</v>
      </c>
      <c r="B34" s="120" t="s">
        <v>173</v>
      </c>
      <c r="C34" s="121"/>
      <c r="D34" s="118">
        <v>0</v>
      </c>
      <c r="E34" s="119"/>
      <c r="F34" s="104"/>
      <c r="G34" s="105"/>
    </row>
    <row r="35" spans="1:8" s="24" customFormat="1" ht="174" customHeight="1">
      <c r="A35" s="48">
        <v>5</v>
      </c>
      <c r="B35" s="120" t="s">
        <v>174</v>
      </c>
      <c r="C35" s="121"/>
      <c r="D35" s="118">
        <v>0</v>
      </c>
      <c r="E35" s="119"/>
      <c r="F35" s="104"/>
      <c r="G35" s="105"/>
    </row>
    <row r="36" spans="1:8">
      <c r="A36" s="9"/>
      <c r="B36" s="90" t="s">
        <v>23</v>
      </c>
      <c r="C36" s="90"/>
      <c r="D36" s="89">
        <f>SUM(D31:D35)*100</f>
        <v>100</v>
      </c>
      <c r="E36" s="89"/>
      <c r="F36" s="69"/>
      <c r="G36" s="70"/>
    </row>
    <row r="37" spans="1:8" ht="15.75" thickBot="1">
      <c r="A37" s="100" t="s">
        <v>4</v>
      </c>
      <c r="B37" s="101"/>
      <c r="C37" s="101"/>
      <c r="D37" s="101"/>
      <c r="E37" s="101"/>
      <c r="F37" s="124">
        <f>D36/A35</f>
        <v>20</v>
      </c>
      <c r="G37" s="117"/>
    </row>
    <row r="38" spans="1:8">
      <c r="A38" s="125" t="s">
        <v>175</v>
      </c>
      <c r="B38" s="126"/>
      <c r="C38" s="126"/>
      <c r="D38" s="126"/>
      <c r="E38" s="126"/>
      <c r="F38" s="126"/>
      <c r="G38" s="127"/>
    </row>
    <row r="39" spans="1:8" ht="30.75" customHeight="1" thickBot="1">
      <c r="A39" s="122" t="s">
        <v>24</v>
      </c>
      <c r="B39" s="123"/>
      <c r="C39" s="123"/>
      <c r="D39" s="123"/>
      <c r="E39" s="123"/>
      <c r="F39" s="123"/>
      <c r="G39" s="41">
        <f>0.8*G27+0.2*F37</f>
        <v>82.096068517180896</v>
      </c>
      <c r="H39" s="24"/>
    </row>
    <row r="40" spans="1:8" ht="15.75" thickBot="1">
      <c r="A40" s="1"/>
      <c r="B40" s="1"/>
      <c r="C40" s="1"/>
      <c r="D40" s="1"/>
      <c r="E40" s="1"/>
      <c r="F40" s="1"/>
      <c r="G40" s="1"/>
    </row>
    <row r="41" spans="1:8" ht="36" customHeight="1" thickBot="1">
      <c r="A41" s="92" t="s">
        <v>18</v>
      </c>
      <c r="B41" s="93"/>
      <c r="C41" s="93"/>
      <c r="D41" s="93"/>
      <c r="E41" s="93"/>
      <c r="F41" s="94"/>
      <c r="G41" s="1"/>
    </row>
    <row r="42" spans="1:8">
      <c r="A42" s="95" t="s">
        <v>15</v>
      </c>
      <c r="B42" s="71"/>
      <c r="C42" s="71"/>
      <c r="D42" s="71" t="s">
        <v>22</v>
      </c>
      <c r="E42" s="71"/>
      <c r="F42" s="91"/>
      <c r="G42" s="1"/>
    </row>
    <row r="43" spans="1:8">
      <c r="A43" s="83" t="s">
        <v>9</v>
      </c>
      <c r="B43" s="84"/>
      <c r="C43" s="84"/>
      <c r="D43" s="81" t="s">
        <v>6</v>
      </c>
      <c r="E43" s="81"/>
      <c r="F43" s="82"/>
      <c r="G43" s="1"/>
    </row>
    <row r="44" spans="1:8">
      <c r="A44" s="85" t="s">
        <v>10</v>
      </c>
      <c r="B44" s="86"/>
      <c r="C44" s="86"/>
      <c r="D44" s="79" t="s">
        <v>7</v>
      </c>
      <c r="E44" s="79"/>
      <c r="F44" s="80"/>
      <c r="G44" s="1"/>
    </row>
    <row r="45" spans="1:8" ht="15.75" thickBot="1">
      <c r="A45" s="87" t="s">
        <v>11</v>
      </c>
      <c r="B45" s="88"/>
      <c r="C45" s="88"/>
      <c r="D45" s="77" t="s">
        <v>8</v>
      </c>
      <c r="E45" s="77"/>
      <c r="F45" s="78"/>
      <c r="G45" s="1"/>
    </row>
    <row r="46" spans="1:8">
      <c r="A46" s="76"/>
      <c r="B46" s="76"/>
      <c r="C46" s="76"/>
      <c r="D46" s="76"/>
      <c r="E46" s="76"/>
      <c r="F46" s="76"/>
    </row>
    <row r="47" spans="1:8" ht="60" customHeight="1">
      <c r="A47" s="76"/>
      <c r="B47" s="76"/>
      <c r="C47" s="76"/>
      <c r="D47" s="76"/>
      <c r="E47" s="76"/>
      <c r="F47" s="76"/>
      <c r="G47" s="12"/>
    </row>
  </sheetData>
  <mergeCells count="42">
    <mergeCell ref="A29:G29"/>
    <mergeCell ref="F35:G35"/>
    <mergeCell ref="A2:G2"/>
    <mergeCell ref="A3:G3"/>
    <mergeCell ref="A4:G4"/>
    <mergeCell ref="A27:F27"/>
    <mergeCell ref="A28:G28"/>
    <mergeCell ref="F34:G34"/>
    <mergeCell ref="D33:E33"/>
    <mergeCell ref="D35:E35"/>
    <mergeCell ref="F33:G33"/>
    <mergeCell ref="B33:C33"/>
    <mergeCell ref="D34:E34"/>
    <mergeCell ref="B34:C34"/>
    <mergeCell ref="B35:C35"/>
    <mergeCell ref="A43:C43"/>
    <mergeCell ref="D43:F43"/>
    <mergeCell ref="A42:C42"/>
    <mergeCell ref="D42:F42"/>
    <mergeCell ref="A39:F39"/>
    <mergeCell ref="A41:F41"/>
    <mergeCell ref="D36:E36"/>
    <mergeCell ref="A37:E37"/>
    <mergeCell ref="B36:C36"/>
    <mergeCell ref="F37:G37"/>
    <mergeCell ref="F36:G36"/>
    <mergeCell ref="A38:G38"/>
    <mergeCell ref="A47:F47"/>
    <mergeCell ref="A44:C44"/>
    <mergeCell ref="D44:F44"/>
    <mergeCell ref="A45:C45"/>
    <mergeCell ref="D45:F45"/>
    <mergeCell ref="A46:F46"/>
    <mergeCell ref="B30:C30"/>
    <mergeCell ref="D30:E30"/>
    <mergeCell ref="F30:G30"/>
    <mergeCell ref="D32:E32"/>
    <mergeCell ref="B31:C31"/>
    <mergeCell ref="D31:E31"/>
    <mergeCell ref="F31:G31"/>
    <mergeCell ref="B32:C32"/>
    <mergeCell ref="F32:G32"/>
  </mergeCells>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H25"/>
  <sheetViews>
    <sheetView tabSelected="1" topLeftCell="A10" workbookViewId="0">
      <selection activeCell="G23" sqref="G23"/>
    </sheetView>
  </sheetViews>
  <sheetFormatPr defaultRowHeight="15"/>
  <cols>
    <col min="1" max="1" width="4.5703125" customWidth="1"/>
    <col min="2" max="2" width="28.85546875" customWidth="1"/>
    <col min="3" max="3" width="11.7109375" customWidth="1"/>
    <col min="4" max="4" width="14.42578125" customWidth="1"/>
    <col min="7" max="7" width="41.7109375" customWidth="1"/>
    <col min="8" max="8" width="23.42578125" customWidth="1"/>
  </cols>
  <sheetData>
    <row r="1" spans="1:8" ht="15.75" thickBot="1"/>
    <row r="2" spans="1:8" ht="67.5" customHeight="1" thickBot="1">
      <c r="A2" s="61" t="s">
        <v>32</v>
      </c>
      <c r="B2" s="62"/>
      <c r="C2" s="62"/>
      <c r="D2" s="62"/>
      <c r="E2" s="62"/>
      <c r="F2" s="62"/>
      <c r="G2" s="63"/>
    </row>
    <row r="3" spans="1:8" ht="35.25" customHeight="1">
      <c r="A3" s="113" t="s">
        <v>25</v>
      </c>
      <c r="B3" s="113"/>
      <c r="C3" s="113"/>
      <c r="D3" s="113"/>
      <c r="E3" s="113"/>
      <c r="F3" s="113"/>
      <c r="G3" s="113"/>
    </row>
    <row r="4" spans="1:8" ht="14.25" customHeight="1" thickBot="1">
      <c r="A4" s="64" t="s">
        <v>19</v>
      </c>
      <c r="B4" s="64"/>
      <c r="C4" s="64"/>
      <c r="D4" s="64"/>
      <c r="E4" s="64"/>
      <c r="F4" s="64"/>
      <c r="G4" s="64"/>
    </row>
    <row r="5" spans="1:8" ht="202.5">
      <c r="A5" s="2"/>
      <c r="B5" s="3" t="s">
        <v>13</v>
      </c>
      <c r="C5" s="3" t="s">
        <v>0</v>
      </c>
      <c r="D5" s="13" t="s">
        <v>12</v>
      </c>
      <c r="E5" s="13" t="s">
        <v>26</v>
      </c>
      <c r="F5" s="13" t="s">
        <v>20</v>
      </c>
      <c r="G5" s="4" t="s">
        <v>5</v>
      </c>
    </row>
    <row r="6" spans="1:8" s="24" customFormat="1" ht="128.25" customHeight="1">
      <c r="A6" s="48">
        <v>1</v>
      </c>
      <c r="B6" s="16" t="s">
        <v>105</v>
      </c>
      <c r="C6" s="17" t="s">
        <v>106</v>
      </c>
      <c r="D6" s="18">
        <v>9</v>
      </c>
      <c r="E6" s="18">
        <v>17</v>
      </c>
      <c r="F6" s="18">
        <v>100</v>
      </c>
      <c r="G6" s="23"/>
    </row>
    <row r="7" spans="1:8">
      <c r="A7" s="5"/>
      <c r="B7" s="6" t="s">
        <v>14</v>
      </c>
      <c r="C7" s="6"/>
      <c r="D7" s="6"/>
      <c r="E7" s="6"/>
      <c r="F7" s="49">
        <v>100</v>
      </c>
      <c r="G7" s="7"/>
    </row>
    <row r="8" spans="1:8" ht="15.75" thickBot="1">
      <c r="A8" s="72" t="s">
        <v>1</v>
      </c>
      <c r="B8" s="73"/>
      <c r="C8" s="73"/>
      <c r="D8" s="73"/>
      <c r="E8" s="73"/>
      <c r="F8" s="74"/>
      <c r="G8" s="43">
        <f>F7/A6</f>
        <v>100</v>
      </c>
    </row>
    <row r="9" spans="1:8" ht="33.75" customHeight="1">
      <c r="A9" s="113" t="s">
        <v>21</v>
      </c>
      <c r="B9" s="113"/>
      <c r="C9" s="113"/>
      <c r="D9" s="113"/>
      <c r="E9" s="113"/>
      <c r="F9" s="113"/>
      <c r="G9" s="113"/>
    </row>
    <row r="10" spans="1:8" ht="30.75" customHeight="1" thickBot="1">
      <c r="A10" s="65" t="s">
        <v>17</v>
      </c>
      <c r="B10" s="65"/>
      <c r="C10" s="65"/>
      <c r="D10" s="65"/>
      <c r="E10" s="65"/>
      <c r="F10" s="65"/>
      <c r="G10" s="65"/>
    </row>
    <row r="11" spans="1:8" ht="123" customHeight="1">
      <c r="A11" s="2"/>
      <c r="B11" s="71" t="s">
        <v>2</v>
      </c>
      <c r="C11" s="71"/>
      <c r="D11" s="60" t="s">
        <v>27</v>
      </c>
      <c r="E11" s="60"/>
      <c r="F11" s="60" t="s">
        <v>3</v>
      </c>
      <c r="G11" s="75"/>
    </row>
    <row r="12" spans="1:8" ht="87.75" customHeight="1">
      <c r="A12" s="46">
        <v>1</v>
      </c>
      <c r="B12" s="131" t="s">
        <v>176</v>
      </c>
      <c r="C12" s="132"/>
      <c r="D12" s="68">
        <v>0</v>
      </c>
      <c r="E12" s="68"/>
      <c r="F12" s="69"/>
      <c r="G12" s="70"/>
    </row>
    <row r="13" spans="1:8">
      <c r="A13" s="9"/>
      <c r="B13" s="90" t="s">
        <v>23</v>
      </c>
      <c r="C13" s="90"/>
      <c r="D13" s="89">
        <f>D12</f>
        <v>0</v>
      </c>
      <c r="E13" s="89"/>
      <c r="F13" s="69"/>
      <c r="G13" s="70"/>
    </row>
    <row r="14" spans="1:8" ht="15.75" thickBot="1">
      <c r="A14" s="100" t="s">
        <v>4</v>
      </c>
      <c r="B14" s="101"/>
      <c r="C14" s="101"/>
      <c r="D14" s="101"/>
      <c r="E14" s="101"/>
      <c r="F14" s="116">
        <v>0</v>
      </c>
      <c r="G14" s="117"/>
    </row>
    <row r="15" spans="1:8" ht="15.75" thickBot="1">
      <c r="A15" s="14"/>
      <c r="B15" s="14"/>
      <c r="C15" s="14"/>
      <c r="D15" s="14"/>
      <c r="E15" s="14"/>
      <c r="F15" s="14"/>
      <c r="G15" s="15"/>
    </row>
    <row r="16" spans="1:8">
      <c r="A16" s="125" t="s">
        <v>175</v>
      </c>
      <c r="B16" s="126"/>
      <c r="C16" s="126"/>
      <c r="D16" s="126"/>
      <c r="E16" s="126"/>
      <c r="F16" s="126"/>
      <c r="G16" s="127"/>
      <c r="H16" s="24"/>
    </row>
    <row r="17" spans="1:7" ht="37.5" customHeight="1" thickBot="1">
      <c r="A17" s="111" t="s">
        <v>24</v>
      </c>
      <c r="B17" s="112"/>
      <c r="C17" s="112"/>
      <c r="D17" s="112"/>
      <c r="E17" s="112"/>
      <c r="F17" s="112"/>
      <c r="G17" s="41">
        <f>0.8*G8+0.2*F14</f>
        <v>80</v>
      </c>
    </row>
    <row r="18" spans="1:7" ht="15.75" thickBot="1">
      <c r="A18" s="1"/>
      <c r="B18" s="1"/>
      <c r="C18" s="1"/>
      <c r="D18" s="1"/>
      <c r="E18" s="1"/>
      <c r="F18" s="1"/>
      <c r="G18" s="1"/>
    </row>
    <row r="19" spans="1:7" ht="41.25" customHeight="1" thickBot="1">
      <c r="A19" s="92" t="s">
        <v>18</v>
      </c>
      <c r="B19" s="93"/>
      <c r="C19" s="93"/>
      <c r="D19" s="93"/>
      <c r="E19" s="93"/>
      <c r="F19" s="94"/>
      <c r="G19" s="1"/>
    </row>
    <row r="20" spans="1:7">
      <c r="A20" s="95" t="s">
        <v>15</v>
      </c>
      <c r="B20" s="71"/>
      <c r="C20" s="71"/>
      <c r="D20" s="71" t="s">
        <v>22</v>
      </c>
      <c r="E20" s="71"/>
      <c r="F20" s="91"/>
      <c r="G20" s="1"/>
    </row>
    <row r="21" spans="1:7">
      <c r="A21" s="83" t="s">
        <v>9</v>
      </c>
      <c r="B21" s="84"/>
      <c r="C21" s="84"/>
      <c r="D21" s="81" t="s">
        <v>6</v>
      </c>
      <c r="E21" s="81"/>
      <c r="F21" s="82"/>
      <c r="G21" s="1"/>
    </row>
    <row r="22" spans="1:7">
      <c r="A22" s="85" t="s">
        <v>10</v>
      </c>
      <c r="B22" s="86"/>
      <c r="C22" s="86"/>
      <c r="D22" s="79" t="s">
        <v>7</v>
      </c>
      <c r="E22" s="79"/>
      <c r="F22" s="80"/>
      <c r="G22" s="1"/>
    </row>
    <row r="23" spans="1:7" ht="15.75" thickBot="1">
      <c r="A23" s="87" t="s">
        <v>11</v>
      </c>
      <c r="B23" s="88"/>
      <c r="C23" s="88"/>
      <c r="D23" s="77" t="s">
        <v>8</v>
      </c>
      <c r="E23" s="77"/>
      <c r="F23" s="78"/>
      <c r="G23" s="1"/>
    </row>
    <row r="24" spans="1:7">
      <c r="A24" s="76"/>
      <c r="B24" s="76"/>
      <c r="C24" s="76"/>
      <c r="D24" s="76"/>
      <c r="E24" s="76"/>
      <c r="F24" s="76"/>
    </row>
    <row r="25" spans="1:7">
      <c r="A25" s="76"/>
      <c r="B25" s="76"/>
      <c r="C25" s="76"/>
      <c r="D25" s="76"/>
      <c r="E25" s="76"/>
      <c r="F25" s="76"/>
      <c r="G25" s="12"/>
    </row>
  </sheetData>
  <mergeCells count="30">
    <mergeCell ref="F11:G11"/>
    <mergeCell ref="F12:G12"/>
    <mergeCell ref="A10:G10"/>
    <mergeCell ref="A2:G2"/>
    <mergeCell ref="A3:G3"/>
    <mergeCell ref="A4:G4"/>
    <mergeCell ref="A8:F8"/>
    <mergeCell ref="A9:G9"/>
    <mergeCell ref="B11:C11"/>
    <mergeCell ref="B12:C12"/>
    <mergeCell ref="D21:F21"/>
    <mergeCell ref="F13:G13"/>
    <mergeCell ref="D13:E13"/>
    <mergeCell ref="A19:F19"/>
    <mergeCell ref="A20:C20"/>
    <mergeCell ref="D20:F20"/>
    <mergeCell ref="A16:G16"/>
    <mergeCell ref="A17:F17"/>
    <mergeCell ref="F14:G14"/>
    <mergeCell ref="A14:E14"/>
    <mergeCell ref="D11:E11"/>
    <mergeCell ref="B13:C13"/>
    <mergeCell ref="D12:E12"/>
    <mergeCell ref="A21:C21"/>
    <mergeCell ref="A25:F25"/>
    <mergeCell ref="A22:C22"/>
    <mergeCell ref="D22:F22"/>
    <mergeCell ref="A23:C23"/>
    <mergeCell ref="D23:F23"/>
    <mergeCell ref="A24:F24"/>
  </mergeCells>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G36"/>
  <sheetViews>
    <sheetView workbookViewId="0">
      <selection activeCell="B43" sqref="B43"/>
    </sheetView>
  </sheetViews>
  <sheetFormatPr defaultRowHeight="15"/>
  <cols>
    <col min="1" max="1" width="4.5703125" customWidth="1"/>
    <col min="2" max="2" width="32.5703125" customWidth="1"/>
    <col min="3" max="3" width="13.140625" customWidth="1"/>
    <col min="4" max="4" width="13.85546875" customWidth="1"/>
    <col min="5" max="5" width="13.5703125" customWidth="1"/>
    <col min="6" max="6" width="18.5703125" customWidth="1"/>
    <col min="7" max="7" width="20" customWidth="1"/>
    <col min="8" max="8" width="23.7109375" customWidth="1"/>
  </cols>
  <sheetData>
    <row r="1" spans="1:7" ht="15.75" thickBot="1"/>
    <row r="2" spans="1:7" ht="68.25" customHeight="1" thickBot="1">
      <c r="A2" s="61" t="s">
        <v>33</v>
      </c>
      <c r="B2" s="62"/>
      <c r="C2" s="62"/>
      <c r="D2" s="62"/>
      <c r="E2" s="62"/>
      <c r="F2" s="62"/>
      <c r="G2" s="63"/>
    </row>
    <row r="3" spans="1:7" ht="34.5" customHeight="1">
      <c r="A3" s="113" t="s">
        <v>25</v>
      </c>
      <c r="B3" s="113"/>
      <c r="C3" s="113"/>
      <c r="D3" s="113"/>
      <c r="E3" s="113"/>
      <c r="F3" s="113"/>
      <c r="G3" s="113"/>
    </row>
    <row r="4" spans="1:7" ht="15.75" thickBot="1">
      <c r="A4" s="64" t="s">
        <v>19</v>
      </c>
      <c r="B4" s="64"/>
      <c r="C4" s="64"/>
      <c r="D4" s="64"/>
      <c r="E4" s="64"/>
      <c r="F4" s="64"/>
      <c r="G4" s="64"/>
    </row>
    <row r="5" spans="1:7" ht="101.25">
      <c r="A5" s="2"/>
      <c r="B5" s="3" t="s">
        <v>13</v>
      </c>
      <c r="C5" s="3" t="s">
        <v>0</v>
      </c>
      <c r="D5" s="13" t="s">
        <v>12</v>
      </c>
      <c r="E5" s="13" t="s">
        <v>26</v>
      </c>
      <c r="F5" s="13" t="s">
        <v>20</v>
      </c>
      <c r="G5" s="4" t="s">
        <v>5</v>
      </c>
    </row>
    <row r="6" spans="1:7" ht="106.5" customHeight="1">
      <c r="A6" s="48">
        <v>1</v>
      </c>
      <c r="B6" s="16" t="s">
        <v>107</v>
      </c>
      <c r="C6" s="17" t="s">
        <v>54</v>
      </c>
      <c r="D6" s="18">
        <v>80</v>
      </c>
      <c r="E6" s="18">
        <v>87.9</v>
      </c>
      <c r="F6" s="25">
        <v>100</v>
      </c>
      <c r="G6" s="7"/>
    </row>
    <row r="7" spans="1:7" ht="36.75" customHeight="1">
      <c r="A7" s="48">
        <v>2</v>
      </c>
      <c r="B7" s="16" t="s">
        <v>108</v>
      </c>
      <c r="C7" s="17" t="s">
        <v>54</v>
      </c>
      <c r="D7" s="17" t="s">
        <v>164</v>
      </c>
      <c r="E7" s="18">
        <v>97.8</v>
      </c>
      <c r="F7" s="25">
        <v>100</v>
      </c>
      <c r="G7" s="7"/>
    </row>
    <row r="8" spans="1:7" ht="71.25" customHeight="1">
      <c r="A8" s="48">
        <v>3</v>
      </c>
      <c r="B8" s="16" t="s">
        <v>109</v>
      </c>
      <c r="C8" s="17" t="s">
        <v>54</v>
      </c>
      <c r="D8" s="18">
        <v>95</v>
      </c>
      <c r="E8" s="18">
        <v>98.4</v>
      </c>
      <c r="F8" s="25">
        <v>100</v>
      </c>
      <c r="G8" s="7"/>
    </row>
    <row r="9" spans="1:7" ht="43.5" customHeight="1">
      <c r="A9" s="48">
        <v>4</v>
      </c>
      <c r="B9" s="16" t="s">
        <v>110</v>
      </c>
      <c r="C9" s="17" t="s">
        <v>72</v>
      </c>
      <c r="D9" s="18">
        <v>1.9</v>
      </c>
      <c r="E9" s="18">
        <v>1.3</v>
      </c>
      <c r="F9" s="25">
        <v>100</v>
      </c>
      <c r="G9" s="7"/>
    </row>
    <row r="10" spans="1:7" ht="45" customHeight="1">
      <c r="A10" s="48">
        <v>5</v>
      </c>
      <c r="B10" s="16" t="s">
        <v>111</v>
      </c>
      <c r="C10" s="17" t="s">
        <v>72</v>
      </c>
      <c r="D10" s="18">
        <v>80</v>
      </c>
      <c r="E10" s="18">
        <v>57.7</v>
      </c>
      <c r="F10" s="25">
        <v>100</v>
      </c>
      <c r="G10" s="7"/>
    </row>
    <row r="11" spans="1:7" ht="65.25" customHeight="1">
      <c r="A11" s="48">
        <v>6</v>
      </c>
      <c r="B11" s="16" t="s">
        <v>112</v>
      </c>
      <c r="C11" s="17" t="s">
        <v>54</v>
      </c>
      <c r="D11" s="18">
        <v>85</v>
      </c>
      <c r="E11" s="26">
        <v>86.6</v>
      </c>
      <c r="F11" s="25">
        <v>100</v>
      </c>
      <c r="G11" s="7"/>
    </row>
    <row r="12" spans="1:7" ht="91.5" customHeight="1">
      <c r="A12" s="48">
        <v>7</v>
      </c>
      <c r="B12" s="16" t="s">
        <v>113</v>
      </c>
      <c r="C12" s="17" t="s">
        <v>54</v>
      </c>
      <c r="D12" s="18">
        <v>85</v>
      </c>
      <c r="E12" s="18">
        <v>93.9</v>
      </c>
      <c r="F12" s="25">
        <v>100</v>
      </c>
      <c r="G12" s="7"/>
    </row>
    <row r="13" spans="1:7" ht="55.5" customHeight="1">
      <c r="A13" s="48">
        <v>8</v>
      </c>
      <c r="B13" s="16" t="s">
        <v>114</v>
      </c>
      <c r="C13" s="17" t="s">
        <v>54</v>
      </c>
      <c r="D13" s="18">
        <v>88</v>
      </c>
      <c r="E13" s="18">
        <v>88</v>
      </c>
      <c r="F13" s="25">
        <v>100</v>
      </c>
      <c r="G13" s="7"/>
    </row>
    <row r="14" spans="1:7" ht="36.75" customHeight="1">
      <c r="A14" s="48">
        <v>9</v>
      </c>
      <c r="B14" s="16" t="s">
        <v>115</v>
      </c>
      <c r="C14" s="17" t="s">
        <v>116</v>
      </c>
      <c r="D14" s="18">
        <v>17</v>
      </c>
      <c r="E14" s="18">
        <v>18.7</v>
      </c>
      <c r="F14" s="25">
        <v>90.9</v>
      </c>
      <c r="G14" s="7"/>
    </row>
    <row r="15" spans="1:7">
      <c r="A15" s="21"/>
      <c r="B15" s="22" t="s">
        <v>14</v>
      </c>
      <c r="C15" s="22"/>
      <c r="D15" s="22"/>
      <c r="E15" s="22"/>
      <c r="F15" s="51">
        <f>F6+F7+F8+F9+F10+F11+F12+F13+F14</f>
        <v>890.9</v>
      </c>
      <c r="G15" s="7"/>
    </row>
    <row r="16" spans="1:7" ht="15.75" thickBot="1">
      <c r="A16" s="72" t="s">
        <v>1</v>
      </c>
      <c r="B16" s="73"/>
      <c r="C16" s="73"/>
      <c r="D16" s="73"/>
      <c r="E16" s="73"/>
      <c r="F16" s="74"/>
      <c r="G16" s="45">
        <f>F15/A14</f>
        <v>98.98888888888888</v>
      </c>
    </row>
    <row r="17" spans="1:7" ht="33" customHeight="1">
      <c r="A17" s="59" t="s">
        <v>21</v>
      </c>
      <c r="B17" s="59"/>
      <c r="C17" s="59"/>
      <c r="D17" s="59"/>
      <c r="E17" s="59"/>
      <c r="F17" s="59"/>
      <c r="G17" s="59"/>
    </row>
    <row r="18" spans="1:7" ht="15.75" thickBot="1">
      <c r="A18" s="65" t="s">
        <v>17</v>
      </c>
      <c r="B18" s="65"/>
      <c r="C18" s="65"/>
      <c r="D18" s="65"/>
      <c r="E18" s="65"/>
      <c r="F18" s="65"/>
      <c r="G18" s="65"/>
    </row>
    <row r="19" spans="1:7" ht="126" customHeight="1">
      <c r="A19" s="2"/>
      <c r="B19" s="71" t="s">
        <v>2</v>
      </c>
      <c r="C19" s="71"/>
      <c r="D19" s="60" t="s">
        <v>27</v>
      </c>
      <c r="E19" s="60"/>
      <c r="F19" s="60" t="s">
        <v>3</v>
      </c>
      <c r="G19" s="75"/>
    </row>
    <row r="20" spans="1:7" ht="78" customHeight="1">
      <c r="A20" s="48">
        <v>1</v>
      </c>
      <c r="B20" s="139" t="s">
        <v>177</v>
      </c>
      <c r="C20" s="140"/>
      <c r="D20" s="68">
        <v>0</v>
      </c>
      <c r="E20" s="68"/>
      <c r="F20" s="69"/>
      <c r="G20" s="70"/>
    </row>
    <row r="21" spans="1:7" ht="93" customHeight="1">
      <c r="A21" s="48">
        <v>2</v>
      </c>
      <c r="B21" s="139" t="s">
        <v>178</v>
      </c>
      <c r="C21" s="140"/>
      <c r="D21" s="146">
        <v>0</v>
      </c>
      <c r="E21" s="147"/>
      <c r="F21" s="137"/>
      <c r="G21" s="138"/>
    </row>
    <row r="22" spans="1:7" ht="81.75" customHeight="1">
      <c r="A22" s="48">
        <v>3</v>
      </c>
      <c r="B22" s="139" t="s">
        <v>179</v>
      </c>
      <c r="C22" s="140"/>
      <c r="D22" s="146">
        <v>0</v>
      </c>
      <c r="E22" s="147"/>
      <c r="F22" s="137"/>
      <c r="G22" s="138"/>
    </row>
    <row r="23" spans="1:7">
      <c r="A23" s="9"/>
      <c r="B23" s="90" t="s">
        <v>23</v>
      </c>
      <c r="C23" s="90"/>
      <c r="D23" s="89">
        <f>D20+D21+D22</f>
        <v>0</v>
      </c>
      <c r="E23" s="89"/>
      <c r="F23" s="69"/>
      <c r="G23" s="70"/>
    </row>
    <row r="24" spans="1:7" ht="15.75" thickBot="1">
      <c r="A24" s="100" t="s">
        <v>4</v>
      </c>
      <c r="B24" s="101"/>
      <c r="C24" s="101"/>
      <c r="D24" s="101"/>
      <c r="E24" s="101"/>
      <c r="F24" s="98">
        <f>D23/A22</f>
        <v>0</v>
      </c>
      <c r="G24" s="99"/>
    </row>
    <row r="25" spans="1:7">
      <c r="A25" s="10"/>
      <c r="B25" s="10"/>
      <c r="C25" s="10"/>
      <c r="D25" s="10"/>
      <c r="E25" s="11"/>
      <c r="F25" s="8"/>
      <c r="G25" s="8"/>
    </row>
    <row r="26" spans="1:7" ht="15.75" thickBot="1">
      <c r="A26" s="14"/>
      <c r="B26" s="14"/>
      <c r="C26" s="14"/>
      <c r="D26" s="14"/>
      <c r="E26" s="14"/>
      <c r="F26" s="14"/>
      <c r="G26" s="15"/>
    </row>
    <row r="27" spans="1:7" ht="15.75" thickBot="1">
      <c r="A27" s="141" t="s">
        <v>175</v>
      </c>
      <c r="B27" s="142"/>
      <c r="C27" s="142"/>
      <c r="D27" s="142"/>
      <c r="E27" s="142"/>
      <c r="F27" s="142"/>
      <c r="G27" s="143"/>
    </row>
    <row r="28" spans="1:7" ht="15.75" thickBot="1">
      <c r="A28" s="144" t="s">
        <v>24</v>
      </c>
      <c r="B28" s="145"/>
      <c r="C28" s="145"/>
      <c r="D28" s="145"/>
      <c r="E28" s="145"/>
      <c r="F28" s="145"/>
      <c r="G28" s="53">
        <f>0.8*G16+0.2*F24</f>
        <v>79.191111111111113</v>
      </c>
    </row>
    <row r="29" spans="1:7" ht="15.75" thickBot="1">
      <c r="A29" s="1"/>
      <c r="B29" s="1"/>
      <c r="C29" s="1"/>
      <c r="D29" s="1"/>
      <c r="E29" s="1"/>
      <c r="F29" s="1"/>
      <c r="G29" s="1"/>
    </row>
    <row r="30" spans="1:7" ht="25.5" customHeight="1" thickBot="1">
      <c r="A30" s="92" t="s">
        <v>18</v>
      </c>
      <c r="B30" s="93"/>
      <c r="C30" s="93"/>
      <c r="D30" s="93"/>
      <c r="E30" s="93"/>
      <c r="F30" s="94"/>
      <c r="G30" s="1"/>
    </row>
    <row r="31" spans="1:7">
      <c r="A31" s="95" t="s">
        <v>15</v>
      </c>
      <c r="B31" s="71"/>
      <c r="C31" s="71"/>
      <c r="D31" s="71" t="s">
        <v>22</v>
      </c>
      <c r="E31" s="71"/>
      <c r="F31" s="91"/>
      <c r="G31" s="1"/>
    </row>
    <row r="32" spans="1:7">
      <c r="A32" s="102" t="s">
        <v>9</v>
      </c>
      <c r="B32" s="103"/>
      <c r="C32" s="103"/>
      <c r="D32" s="104" t="s">
        <v>6</v>
      </c>
      <c r="E32" s="104"/>
      <c r="F32" s="105"/>
      <c r="G32" s="1"/>
    </row>
    <row r="33" spans="1:7">
      <c r="A33" s="133" t="s">
        <v>10</v>
      </c>
      <c r="B33" s="134"/>
      <c r="C33" s="134"/>
      <c r="D33" s="69" t="s">
        <v>7</v>
      </c>
      <c r="E33" s="69"/>
      <c r="F33" s="70"/>
      <c r="G33" s="1"/>
    </row>
    <row r="34" spans="1:7" ht="15.75" thickBot="1">
      <c r="A34" s="135" t="s">
        <v>11</v>
      </c>
      <c r="B34" s="136"/>
      <c r="C34" s="136"/>
      <c r="D34" s="116" t="s">
        <v>8</v>
      </c>
      <c r="E34" s="116"/>
      <c r="F34" s="117"/>
      <c r="G34" s="1"/>
    </row>
    <row r="35" spans="1:7">
      <c r="A35" s="76"/>
      <c r="B35" s="76"/>
      <c r="C35" s="76"/>
      <c r="D35" s="76"/>
      <c r="E35" s="76"/>
      <c r="F35" s="76"/>
    </row>
    <row r="36" spans="1:7" ht="77.25" customHeight="1">
      <c r="A36" s="76"/>
      <c r="B36" s="76"/>
      <c r="C36" s="76"/>
      <c r="D36" s="76"/>
      <c r="E36" s="76"/>
      <c r="F36" s="76"/>
      <c r="G36" s="12"/>
    </row>
  </sheetData>
  <mergeCells count="36">
    <mergeCell ref="A30:F30"/>
    <mergeCell ref="F24:G24"/>
    <mergeCell ref="A27:G27"/>
    <mergeCell ref="A28:F28"/>
    <mergeCell ref="D20:E20"/>
    <mergeCell ref="D21:E21"/>
    <mergeCell ref="D22:E22"/>
    <mergeCell ref="F22:G22"/>
    <mergeCell ref="A2:G2"/>
    <mergeCell ref="A3:G3"/>
    <mergeCell ref="A4:G4"/>
    <mergeCell ref="A16:F16"/>
    <mergeCell ref="B20:C20"/>
    <mergeCell ref="A24:E24"/>
    <mergeCell ref="B23:C23"/>
    <mergeCell ref="F23:G23"/>
    <mergeCell ref="D23:E23"/>
    <mergeCell ref="F21:G21"/>
    <mergeCell ref="B21:C21"/>
    <mergeCell ref="B22:C22"/>
    <mergeCell ref="D19:E19"/>
    <mergeCell ref="A17:G17"/>
    <mergeCell ref="F19:G19"/>
    <mergeCell ref="F20:G20"/>
    <mergeCell ref="A18:G18"/>
    <mergeCell ref="B19:C19"/>
    <mergeCell ref="A32:C32"/>
    <mergeCell ref="D32:F32"/>
    <mergeCell ref="A31:C31"/>
    <mergeCell ref="A36:F36"/>
    <mergeCell ref="A33:C33"/>
    <mergeCell ref="D33:F33"/>
    <mergeCell ref="A34:C34"/>
    <mergeCell ref="D34:F34"/>
    <mergeCell ref="A35:F35"/>
    <mergeCell ref="D31:F31"/>
  </mergeCells>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G27"/>
  <sheetViews>
    <sheetView workbookViewId="0">
      <selection activeCell="A17" sqref="A17:IV17"/>
    </sheetView>
  </sheetViews>
  <sheetFormatPr defaultRowHeight="15"/>
  <cols>
    <col min="1" max="1" width="3.140625" customWidth="1"/>
    <col min="2" max="2" width="30.5703125" customWidth="1"/>
    <col min="3" max="3" width="11.42578125" customWidth="1"/>
    <col min="4" max="4" width="14.85546875" customWidth="1"/>
    <col min="5" max="5" width="12.7109375" customWidth="1"/>
    <col min="6" max="6" width="14.5703125" customWidth="1"/>
    <col min="7" max="7" width="27.7109375" customWidth="1"/>
    <col min="8" max="8" width="15.140625" customWidth="1"/>
  </cols>
  <sheetData>
    <row r="1" spans="1:7" ht="15.75" thickBot="1"/>
    <row r="2" spans="1:7" ht="81" customHeight="1" thickBot="1">
      <c r="A2" s="61" t="s">
        <v>34</v>
      </c>
      <c r="B2" s="62"/>
      <c r="C2" s="62"/>
      <c r="D2" s="62"/>
      <c r="E2" s="62"/>
      <c r="F2" s="62"/>
      <c r="G2" s="63"/>
    </row>
    <row r="3" spans="1:7" ht="39" customHeight="1">
      <c r="A3" s="113" t="s">
        <v>25</v>
      </c>
      <c r="B3" s="113"/>
      <c r="C3" s="113"/>
      <c r="D3" s="113"/>
      <c r="E3" s="113"/>
      <c r="F3" s="113"/>
      <c r="G3" s="113"/>
    </row>
    <row r="4" spans="1:7" ht="15.75" thickBot="1">
      <c r="A4" s="64" t="s">
        <v>19</v>
      </c>
      <c r="B4" s="64"/>
      <c r="C4" s="64"/>
      <c r="D4" s="64"/>
      <c r="E4" s="64"/>
      <c r="F4" s="64"/>
      <c r="G4" s="64"/>
    </row>
    <row r="5" spans="1:7" ht="135">
      <c r="A5" s="2"/>
      <c r="B5" s="3" t="s">
        <v>13</v>
      </c>
      <c r="C5" s="3" t="s">
        <v>0</v>
      </c>
      <c r="D5" s="13" t="s">
        <v>12</v>
      </c>
      <c r="E5" s="13" t="s">
        <v>26</v>
      </c>
      <c r="F5" s="13" t="s">
        <v>20</v>
      </c>
      <c r="G5" s="4" t="s">
        <v>5</v>
      </c>
    </row>
    <row r="6" spans="1:7" ht="33.75" customHeight="1">
      <c r="A6" s="46">
        <v>1</v>
      </c>
      <c r="B6" s="16" t="s">
        <v>117</v>
      </c>
      <c r="C6" s="17" t="s">
        <v>54</v>
      </c>
      <c r="D6" s="18">
        <v>6</v>
      </c>
      <c r="E6" s="18">
        <v>6.3</v>
      </c>
      <c r="F6" s="18">
        <v>100</v>
      </c>
      <c r="G6" s="7"/>
    </row>
    <row r="7" spans="1:7" ht="56.25" customHeight="1">
      <c r="A7" s="46">
        <v>2</v>
      </c>
      <c r="B7" s="17" t="s">
        <v>118</v>
      </c>
      <c r="C7" s="17" t="s">
        <v>54</v>
      </c>
      <c r="D7" s="18">
        <v>17</v>
      </c>
      <c r="E7" s="18">
        <v>17.899999999999999</v>
      </c>
      <c r="F7" s="18">
        <v>100</v>
      </c>
      <c r="G7" s="7"/>
    </row>
    <row r="8" spans="1:7" ht="43.5" customHeight="1">
      <c r="A8" s="46">
        <v>3</v>
      </c>
      <c r="B8" s="16" t="s">
        <v>119</v>
      </c>
      <c r="C8" s="17" t="s">
        <v>54</v>
      </c>
      <c r="D8" s="18">
        <v>79</v>
      </c>
      <c r="E8" s="18">
        <v>79</v>
      </c>
      <c r="F8" s="18">
        <v>100</v>
      </c>
      <c r="G8" s="7"/>
    </row>
    <row r="9" spans="1:7">
      <c r="A9" s="5"/>
      <c r="B9" s="6" t="s">
        <v>14</v>
      </c>
      <c r="C9" s="6"/>
      <c r="D9" s="6"/>
      <c r="E9" s="6"/>
      <c r="F9" s="49">
        <f>F6+F7+F8</f>
        <v>300</v>
      </c>
      <c r="G9" s="7"/>
    </row>
    <row r="10" spans="1:7" ht="15.75" thickBot="1">
      <c r="A10" s="72" t="s">
        <v>1</v>
      </c>
      <c r="B10" s="73"/>
      <c r="C10" s="73"/>
      <c r="D10" s="73"/>
      <c r="E10" s="73"/>
      <c r="F10" s="74"/>
      <c r="G10" s="43">
        <f>F9/A8</f>
        <v>100</v>
      </c>
    </row>
    <row r="11" spans="1:7" ht="33.75" customHeight="1">
      <c r="A11" s="59" t="s">
        <v>21</v>
      </c>
      <c r="B11" s="59"/>
      <c r="C11" s="59"/>
      <c r="D11" s="59"/>
      <c r="E11" s="59"/>
      <c r="F11" s="59"/>
      <c r="G11" s="59"/>
    </row>
    <row r="12" spans="1:7" ht="15.75" thickBot="1">
      <c r="A12" s="65" t="s">
        <v>17</v>
      </c>
      <c r="B12" s="65"/>
      <c r="C12" s="65"/>
      <c r="D12" s="65"/>
      <c r="E12" s="65"/>
      <c r="F12" s="65"/>
      <c r="G12" s="65"/>
    </row>
    <row r="13" spans="1:7" ht="111" customHeight="1">
      <c r="A13" s="2"/>
      <c r="B13" s="71" t="s">
        <v>2</v>
      </c>
      <c r="C13" s="71"/>
      <c r="D13" s="60" t="s">
        <v>27</v>
      </c>
      <c r="E13" s="60"/>
      <c r="F13" s="60" t="s">
        <v>3</v>
      </c>
      <c r="G13" s="75"/>
    </row>
    <row r="14" spans="1:7" ht="108.75" customHeight="1">
      <c r="A14" s="48">
        <v>1</v>
      </c>
      <c r="B14" s="139" t="s">
        <v>180</v>
      </c>
      <c r="C14" s="140"/>
      <c r="D14" s="68">
        <v>1</v>
      </c>
      <c r="E14" s="68"/>
      <c r="F14" s="148" t="s">
        <v>184</v>
      </c>
      <c r="G14" s="149"/>
    </row>
    <row r="15" spans="1:7">
      <c r="A15" s="9"/>
      <c r="B15" s="90" t="s">
        <v>23</v>
      </c>
      <c r="C15" s="90"/>
      <c r="D15" s="89">
        <f>D14</f>
        <v>1</v>
      </c>
      <c r="E15" s="89"/>
      <c r="F15" s="69"/>
      <c r="G15" s="70"/>
    </row>
    <row r="16" spans="1:7" ht="15.75" thickBot="1">
      <c r="A16" s="100" t="s">
        <v>4</v>
      </c>
      <c r="B16" s="101"/>
      <c r="C16" s="101"/>
      <c r="D16" s="101"/>
      <c r="E16" s="101"/>
      <c r="F16" s="116">
        <f>G10/A14</f>
        <v>100</v>
      </c>
      <c r="G16" s="117"/>
    </row>
    <row r="17" spans="1:7" ht="15.75" thickBot="1">
      <c r="A17" s="14"/>
      <c r="B17" s="14"/>
      <c r="C17" s="14"/>
      <c r="D17" s="14"/>
      <c r="E17" s="14"/>
      <c r="F17" s="14"/>
      <c r="G17" s="15"/>
    </row>
    <row r="18" spans="1:7">
      <c r="A18" s="125" t="s">
        <v>181</v>
      </c>
      <c r="B18" s="126"/>
      <c r="C18" s="126"/>
      <c r="D18" s="126"/>
      <c r="E18" s="126"/>
      <c r="F18" s="126"/>
      <c r="G18" s="127"/>
    </row>
    <row r="19" spans="1:7" ht="39" customHeight="1" thickBot="1">
      <c r="A19" s="111" t="s">
        <v>24</v>
      </c>
      <c r="B19" s="112"/>
      <c r="C19" s="112"/>
      <c r="D19" s="112"/>
      <c r="E19" s="112"/>
      <c r="F19" s="112"/>
      <c r="G19" s="41">
        <f>0.8*G10+0.2*F16</f>
        <v>100</v>
      </c>
    </row>
    <row r="20" spans="1:7" ht="15.75" thickBot="1">
      <c r="A20" s="1"/>
      <c r="B20" s="1"/>
      <c r="C20" s="1"/>
      <c r="D20" s="1"/>
      <c r="E20" s="1"/>
      <c r="F20" s="1"/>
      <c r="G20" s="1"/>
    </row>
    <row r="21" spans="1:7" ht="36" customHeight="1" thickBot="1">
      <c r="A21" s="92" t="s">
        <v>18</v>
      </c>
      <c r="B21" s="93"/>
      <c r="C21" s="93"/>
      <c r="D21" s="93"/>
      <c r="E21" s="93"/>
      <c r="F21" s="94"/>
      <c r="G21" s="1"/>
    </row>
    <row r="22" spans="1:7">
      <c r="A22" s="95" t="s">
        <v>15</v>
      </c>
      <c r="B22" s="71"/>
      <c r="C22" s="71"/>
      <c r="D22" s="71" t="s">
        <v>22</v>
      </c>
      <c r="E22" s="71"/>
      <c r="F22" s="91"/>
      <c r="G22" s="1"/>
    </row>
    <row r="23" spans="1:7">
      <c r="A23" s="85" t="s">
        <v>9</v>
      </c>
      <c r="B23" s="86"/>
      <c r="C23" s="86"/>
      <c r="D23" s="79" t="s">
        <v>6</v>
      </c>
      <c r="E23" s="79"/>
      <c r="F23" s="80"/>
      <c r="G23" s="1"/>
    </row>
    <row r="24" spans="1:7">
      <c r="A24" s="133" t="s">
        <v>10</v>
      </c>
      <c r="B24" s="134"/>
      <c r="C24" s="134"/>
      <c r="D24" s="69" t="s">
        <v>7</v>
      </c>
      <c r="E24" s="69"/>
      <c r="F24" s="70"/>
      <c r="G24" s="1"/>
    </row>
    <row r="25" spans="1:7" ht="15.75" thickBot="1">
      <c r="A25" s="87" t="s">
        <v>11</v>
      </c>
      <c r="B25" s="88"/>
      <c r="C25" s="88"/>
      <c r="D25" s="77" t="s">
        <v>8</v>
      </c>
      <c r="E25" s="77"/>
      <c r="F25" s="78"/>
      <c r="G25" s="1"/>
    </row>
    <row r="26" spans="1:7">
      <c r="A26" s="76"/>
      <c r="B26" s="76"/>
      <c r="C26" s="76"/>
      <c r="D26" s="76"/>
      <c r="E26" s="76"/>
      <c r="F26" s="76"/>
    </row>
    <row r="27" spans="1:7">
      <c r="A27" s="76"/>
      <c r="B27" s="76"/>
      <c r="C27" s="76"/>
      <c r="D27" s="76"/>
      <c r="E27" s="76"/>
      <c r="F27" s="76"/>
      <c r="G27" s="12"/>
    </row>
  </sheetData>
  <mergeCells count="30">
    <mergeCell ref="A16:E16"/>
    <mergeCell ref="F15:G15"/>
    <mergeCell ref="D15:E15"/>
    <mergeCell ref="B15:C15"/>
    <mergeCell ref="F16:G16"/>
    <mergeCell ref="F14:G14"/>
    <mergeCell ref="A12:G12"/>
    <mergeCell ref="A2:G2"/>
    <mergeCell ref="A3:G3"/>
    <mergeCell ref="A4:G4"/>
    <mergeCell ref="A10:F10"/>
    <mergeCell ref="A11:G11"/>
    <mergeCell ref="B13:C13"/>
    <mergeCell ref="D13:E13"/>
    <mergeCell ref="A27:F27"/>
    <mergeCell ref="A24:C24"/>
    <mergeCell ref="D24:F24"/>
    <mergeCell ref="A25:C25"/>
    <mergeCell ref="D25:F25"/>
    <mergeCell ref="A26:F26"/>
    <mergeCell ref="A23:C23"/>
    <mergeCell ref="D22:F22"/>
    <mergeCell ref="A18:G18"/>
    <mergeCell ref="A19:F19"/>
    <mergeCell ref="A21:F21"/>
    <mergeCell ref="F13:G13"/>
    <mergeCell ref="B14:C14"/>
    <mergeCell ref="D23:F23"/>
    <mergeCell ref="A22:C22"/>
    <mergeCell ref="D14:E14"/>
  </mergeCell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G26"/>
  <sheetViews>
    <sheetView workbookViewId="0">
      <selection activeCell="I26" sqref="I26"/>
    </sheetView>
  </sheetViews>
  <sheetFormatPr defaultRowHeight="15"/>
  <cols>
    <col min="1" max="1" width="3.85546875" customWidth="1"/>
    <col min="2" max="2" width="24.85546875" customWidth="1"/>
    <col min="6" max="6" width="16.28515625" customWidth="1"/>
    <col min="7" max="7" width="32.42578125" customWidth="1"/>
  </cols>
  <sheetData>
    <row r="1" spans="1:7" ht="15.75" thickBot="1"/>
    <row r="2" spans="1:7" ht="81.75" customHeight="1" thickBot="1">
      <c r="A2" s="61" t="s">
        <v>35</v>
      </c>
      <c r="B2" s="62"/>
      <c r="C2" s="62"/>
      <c r="D2" s="62"/>
      <c r="E2" s="62"/>
      <c r="F2" s="62"/>
      <c r="G2" s="63"/>
    </row>
    <row r="3" spans="1:7" ht="40.5" customHeight="1">
      <c r="A3" s="113" t="s">
        <v>25</v>
      </c>
      <c r="B3" s="113"/>
      <c r="C3" s="113"/>
      <c r="D3" s="113"/>
      <c r="E3" s="113"/>
      <c r="F3" s="113"/>
      <c r="G3" s="113"/>
    </row>
    <row r="4" spans="1:7" ht="15.75" thickBot="1">
      <c r="A4" s="64" t="s">
        <v>19</v>
      </c>
      <c r="B4" s="64"/>
      <c r="C4" s="64"/>
      <c r="D4" s="64"/>
      <c r="E4" s="64"/>
      <c r="F4" s="64"/>
      <c r="G4" s="64"/>
    </row>
    <row r="5" spans="1:7" ht="101.25">
      <c r="A5" s="2"/>
      <c r="B5" s="3" t="s">
        <v>13</v>
      </c>
      <c r="C5" s="3" t="s">
        <v>0</v>
      </c>
      <c r="D5" s="13" t="s">
        <v>12</v>
      </c>
      <c r="E5" s="13" t="s">
        <v>26</v>
      </c>
      <c r="F5" s="13" t="s">
        <v>20</v>
      </c>
      <c r="G5" s="4" t="s">
        <v>5</v>
      </c>
    </row>
    <row r="6" spans="1:7" ht="51.75" customHeight="1">
      <c r="A6" s="48">
        <v>1</v>
      </c>
      <c r="B6" s="17" t="s">
        <v>120</v>
      </c>
      <c r="C6" s="17" t="s">
        <v>121</v>
      </c>
      <c r="D6" s="18">
        <v>6.62</v>
      </c>
      <c r="E6" s="18">
        <v>29.4</v>
      </c>
      <c r="F6" s="18">
        <v>100</v>
      </c>
      <c r="G6" s="7"/>
    </row>
    <row r="7" spans="1:7" ht="52.5" customHeight="1">
      <c r="A7" s="48">
        <v>2</v>
      </c>
      <c r="B7" s="17" t="s">
        <v>122</v>
      </c>
      <c r="C7" s="17" t="s">
        <v>121</v>
      </c>
      <c r="D7" s="18">
        <v>2.0299999999999998</v>
      </c>
      <c r="E7" s="18">
        <v>3.8</v>
      </c>
      <c r="F7" s="18">
        <v>100</v>
      </c>
      <c r="G7" s="7"/>
    </row>
    <row r="8" spans="1:7">
      <c r="A8" s="5"/>
      <c r="B8" s="6" t="s">
        <v>14</v>
      </c>
      <c r="C8" s="6"/>
      <c r="D8" s="6"/>
      <c r="E8" s="6"/>
      <c r="F8" s="49">
        <f>F6+F7</f>
        <v>200</v>
      </c>
      <c r="G8" s="7"/>
    </row>
    <row r="9" spans="1:7" ht="15.75" thickBot="1">
      <c r="A9" s="128" t="s">
        <v>1</v>
      </c>
      <c r="B9" s="129"/>
      <c r="C9" s="129"/>
      <c r="D9" s="129"/>
      <c r="E9" s="129"/>
      <c r="F9" s="130"/>
      <c r="G9" s="45">
        <f>F8/A7</f>
        <v>100</v>
      </c>
    </row>
    <row r="10" spans="1:7" ht="41.25" customHeight="1">
      <c r="A10" s="113" t="s">
        <v>21</v>
      </c>
      <c r="B10" s="113"/>
      <c r="C10" s="113"/>
      <c r="D10" s="113"/>
      <c r="E10" s="113"/>
      <c r="F10" s="113"/>
      <c r="G10" s="113"/>
    </row>
    <row r="11" spans="1:7" ht="44.25" customHeight="1" thickBot="1">
      <c r="A11" s="65" t="s">
        <v>17</v>
      </c>
      <c r="B11" s="65"/>
      <c r="C11" s="65"/>
      <c r="D11" s="65"/>
      <c r="E11" s="65"/>
      <c r="F11" s="65"/>
      <c r="G11" s="65"/>
    </row>
    <row r="12" spans="1:7" ht="203.25" customHeight="1">
      <c r="A12" s="2"/>
      <c r="B12" s="71" t="s">
        <v>2</v>
      </c>
      <c r="C12" s="71"/>
      <c r="D12" s="158" t="s">
        <v>27</v>
      </c>
      <c r="E12" s="158"/>
      <c r="F12" s="60" t="s">
        <v>3</v>
      </c>
      <c r="G12" s="75"/>
    </row>
    <row r="13" spans="1:7" ht="36" customHeight="1">
      <c r="A13" s="48">
        <v>1</v>
      </c>
      <c r="B13" s="66" t="s">
        <v>160</v>
      </c>
      <c r="C13" s="67"/>
      <c r="D13" s="68"/>
      <c r="E13" s="68"/>
      <c r="F13" s="69"/>
      <c r="G13" s="70"/>
    </row>
    <row r="14" spans="1:7">
      <c r="A14" s="9"/>
      <c r="B14" s="90" t="s">
        <v>23</v>
      </c>
      <c r="C14" s="90"/>
      <c r="D14" s="89">
        <f>SUM(D13:D13)*100</f>
        <v>0</v>
      </c>
      <c r="E14" s="89"/>
      <c r="F14" s="69"/>
      <c r="G14" s="70"/>
    </row>
    <row r="15" spans="1:7" ht="15.75" thickBot="1">
      <c r="A15" s="100" t="s">
        <v>4</v>
      </c>
      <c r="B15" s="101"/>
      <c r="C15" s="101"/>
      <c r="D15" s="101"/>
      <c r="E15" s="101"/>
      <c r="F15" s="116">
        <f>D14/A13</f>
        <v>0</v>
      </c>
      <c r="G15" s="117"/>
    </row>
    <row r="16" spans="1:7" ht="15.75" thickBot="1">
      <c r="A16" s="10"/>
      <c r="B16" s="10"/>
      <c r="C16" s="10"/>
      <c r="D16" s="10"/>
      <c r="E16" s="11"/>
      <c r="F16" s="8"/>
      <c r="G16" s="8"/>
    </row>
    <row r="17" spans="1:7">
      <c r="A17" s="150" t="s">
        <v>28</v>
      </c>
      <c r="B17" s="151"/>
      <c r="C17" s="151"/>
      <c r="D17" s="151"/>
      <c r="E17" s="151"/>
      <c r="F17" s="151"/>
      <c r="G17" s="152"/>
    </row>
    <row r="18" spans="1:7" ht="39" customHeight="1" thickBot="1">
      <c r="A18" s="153" t="s">
        <v>191</v>
      </c>
      <c r="B18" s="154"/>
      <c r="C18" s="154"/>
      <c r="D18" s="154"/>
      <c r="E18" s="154"/>
      <c r="F18" s="154"/>
      <c r="G18" s="41">
        <f>G9</f>
        <v>100</v>
      </c>
    </row>
    <row r="19" spans="1:7" ht="15.75" thickBot="1">
      <c r="A19" s="1"/>
      <c r="B19" s="1"/>
      <c r="C19" s="1"/>
      <c r="D19" s="1"/>
      <c r="E19" s="1"/>
      <c r="F19" s="1"/>
      <c r="G19" s="1"/>
    </row>
    <row r="20" spans="1:7" ht="48.75" customHeight="1" thickBot="1">
      <c r="A20" s="92" t="s">
        <v>18</v>
      </c>
      <c r="B20" s="93"/>
      <c r="C20" s="93"/>
      <c r="D20" s="93"/>
      <c r="E20" s="93"/>
      <c r="F20" s="94"/>
      <c r="G20" s="1"/>
    </row>
    <row r="21" spans="1:7">
      <c r="A21" s="95" t="s">
        <v>15</v>
      </c>
      <c r="B21" s="71"/>
      <c r="C21" s="71"/>
      <c r="D21" s="71" t="s">
        <v>22</v>
      </c>
      <c r="E21" s="71"/>
      <c r="F21" s="91"/>
      <c r="G21" s="1"/>
    </row>
    <row r="22" spans="1:7">
      <c r="A22" s="85" t="s">
        <v>9</v>
      </c>
      <c r="B22" s="86"/>
      <c r="C22" s="86"/>
      <c r="D22" s="79" t="s">
        <v>6</v>
      </c>
      <c r="E22" s="79"/>
      <c r="F22" s="80"/>
      <c r="G22" s="1"/>
    </row>
    <row r="23" spans="1:7">
      <c r="A23" s="133" t="s">
        <v>10</v>
      </c>
      <c r="B23" s="134"/>
      <c r="C23" s="134"/>
      <c r="D23" s="69" t="s">
        <v>7</v>
      </c>
      <c r="E23" s="69"/>
      <c r="F23" s="70"/>
      <c r="G23" s="1"/>
    </row>
    <row r="24" spans="1:7" ht="15.75" thickBot="1">
      <c r="A24" s="87" t="s">
        <v>11</v>
      </c>
      <c r="B24" s="88"/>
      <c r="C24" s="88"/>
      <c r="D24" s="77" t="s">
        <v>8</v>
      </c>
      <c r="E24" s="77"/>
      <c r="F24" s="78"/>
      <c r="G24" s="1"/>
    </row>
    <row r="25" spans="1:7" ht="15.75" thickBot="1">
      <c r="A25" s="76"/>
      <c r="B25" s="76"/>
      <c r="C25" s="76"/>
      <c r="D25" s="76"/>
      <c r="E25" s="76"/>
      <c r="F25" s="76"/>
    </row>
    <row r="26" spans="1:7" ht="43.5" customHeight="1" thickBot="1">
      <c r="A26" s="155" t="s">
        <v>188</v>
      </c>
      <c r="B26" s="156"/>
      <c r="C26" s="156"/>
      <c r="D26" s="156"/>
      <c r="E26" s="156"/>
      <c r="F26" s="156"/>
      <c r="G26" s="157"/>
    </row>
  </sheetData>
  <mergeCells count="30">
    <mergeCell ref="A2:G2"/>
    <mergeCell ref="A3:G3"/>
    <mergeCell ref="A4:G4"/>
    <mergeCell ref="A9:F9"/>
    <mergeCell ref="A23:C23"/>
    <mergeCell ref="A10:G10"/>
    <mergeCell ref="A11:G11"/>
    <mergeCell ref="B12:C12"/>
    <mergeCell ref="D12:E12"/>
    <mergeCell ref="F12:G12"/>
    <mergeCell ref="A15:E15"/>
    <mergeCell ref="A26:G26"/>
    <mergeCell ref="A20:F20"/>
    <mergeCell ref="A21:C21"/>
    <mergeCell ref="D21:F21"/>
    <mergeCell ref="A22:C22"/>
    <mergeCell ref="A24:C24"/>
    <mergeCell ref="A25:F25"/>
    <mergeCell ref="D24:F24"/>
    <mergeCell ref="D22:F22"/>
    <mergeCell ref="D23:F23"/>
    <mergeCell ref="A17:G17"/>
    <mergeCell ref="A18:F18"/>
    <mergeCell ref="F13:G13"/>
    <mergeCell ref="D13:E13"/>
    <mergeCell ref="B13:C13"/>
    <mergeCell ref="F14:G14"/>
    <mergeCell ref="D14:E14"/>
    <mergeCell ref="B14:C14"/>
    <mergeCell ref="F15:G15"/>
  </mergeCells>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G28"/>
  <sheetViews>
    <sheetView topLeftCell="A22" workbookViewId="0">
      <selection activeCell="D14" sqref="D14:E14"/>
    </sheetView>
  </sheetViews>
  <sheetFormatPr defaultRowHeight="15"/>
  <cols>
    <col min="1" max="1" width="4.28515625" customWidth="1"/>
    <col min="2" max="2" width="29.5703125" customWidth="1"/>
    <col min="7" max="7" width="37" customWidth="1"/>
  </cols>
  <sheetData>
    <row r="1" spans="1:7" ht="15.75" thickBot="1"/>
    <row r="2" spans="1:7" ht="87" customHeight="1" thickBot="1">
      <c r="A2" s="61" t="s">
        <v>36</v>
      </c>
      <c r="B2" s="62"/>
      <c r="C2" s="62"/>
      <c r="D2" s="62"/>
      <c r="E2" s="62"/>
      <c r="F2" s="62"/>
      <c r="G2" s="63"/>
    </row>
    <row r="3" spans="1:7">
      <c r="A3" s="59" t="s">
        <v>25</v>
      </c>
      <c r="B3" s="59"/>
      <c r="C3" s="59"/>
      <c r="D3" s="59"/>
      <c r="E3" s="59"/>
      <c r="F3" s="59"/>
      <c r="G3" s="59"/>
    </row>
    <row r="4" spans="1:7" ht="15.75" thickBot="1">
      <c r="A4" s="64" t="s">
        <v>19</v>
      </c>
      <c r="B4" s="64"/>
      <c r="C4" s="64"/>
      <c r="D4" s="64"/>
      <c r="E4" s="64"/>
      <c r="F4" s="64"/>
      <c r="G4" s="64"/>
    </row>
    <row r="5" spans="1:7" ht="202.5">
      <c r="A5" s="2"/>
      <c r="B5" s="3" t="s">
        <v>13</v>
      </c>
      <c r="C5" s="3" t="s">
        <v>0</v>
      </c>
      <c r="D5" s="13" t="s">
        <v>12</v>
      </c>
      <c r="E5" s="13" t="s">
        <v>26</v>
      </c>
      <c r="F5" s="13" t="s">
        <v>20</v>
      </c>
      <c r="G5" s="4" t="s">
        <v>5</v>
      </c>
    </row>
    <row r="6" spans="1:7" ht="78.75" customHeight="1">
      <c r="A6" s="48">
        <v>1</v>
      </c>
      <c r="B6" s="17" t="s">
        <v>123</v>
      </c>
      <c r="C6" s="17" t="s">
        <v>54</v>
      </c>
      <c r="D6" s="28">
        <v>98.4</v>
      </c>
      <c r="E6" s="28">
        <v>99</v>
      </c>
      <c r="F6" s="28">
        <v>100</v>
      </c>
      <c r="G6" s="7"/>
    </row>
    <row r="7" spans="1:7" ht="81" customHeight="1">
      <c r="A7" s="48">
        <v>2</v>
      </c>
      <c r="B7" s="17" t="s">
        <v>124</v>
      </c>
      <c r="C7" s="17" t="s">
        <v>54</v>
      </c>
      <c r="D7" s="28">
        <v>98.4</v>
      </c>
      <c r="E7" s="28">
        <v>99</v>
      </c>
      <c r="F7" s="28">
        <v>100</v>
      </c>
      <c r="G7" s="7"/>
    </row>
    <row r="8" spans="1:7" ht="120" customHeight="1">
      <c r="A8" s="48">
        <v>3</v>
      </c>
      <c r="B8" s="17" t="s">
        <v>125</v>
      </c>
      <c r="C8" s="17" t="s">
        <v>54</v>
      </c>
      <c r="D8" s="28">
        <v>98.4</v>
      </c>
      <c r="E8" s="28">
        <v>100</v>
      </c>
      <c r="F8" s="28">
        <v>100</v>
      </c>
      <c r="G8" s="7"/>
    </row>
    <row r="9" spans="1:7" ht="41.25" customHeight="1">
      <c r="A9" s="48">
        <v>4</v>
      </c>
      <c r="B9" s="17" t="s">
        <v>126</v>
      </c>
      <c r="C9" s="17" t="s">
        <v>54</v>
      </c>
      <c r="D9" s="28">
        <v>27</v>
      </c>
      <c r="E9" s="28">
        <v>30</v>
      </c>
      <c r="F9" s="28">
        <v>100</v>
      </c>
      <c r="G9" s="7"/>
    </row>
    <row r="10" spans="1:7">
      <c r="A10" s="5"/>
      <c r="B10" s="6" t="s">
        <v>14</v>
      </c>
      <c r="C10" s="6"/>
      <c r="D10" s="6"/>
      <c r="E10" s="6"/>
      <c r="F10" s="49">
        <f>F6+F7+F8+F9</f>
        <v>400</v>
      </c>
      <c r="G10" s="7"/>
    </row>
    <row r="11" spans="1:7" ht="15.75" thickBot="1">
      <c r="A11" s="72" t="s">
        <v>1</v>
      </c>
      <c r="B11" s="73"/>
      <c r="C11" s="73"/>
      <c r="D11" s="73"/>
      <c r="E11" s="73"/>
      <c r="F11" s="74"/>
      <c r="G11" s="50">
        <f>F10/A9</f>
        <v>100</v>
      </c>
    </row>
    <row r="12" spans="1:7" ht="34.5" customHeight="1">
      <c r="A12" s="59" t="s">
        <v>21</v>
      </c>
      <c r="B12" s="59"/>
      <c r="C12" s="59"/>
      <c r="D12" s="59"/>
      <c r="E12" s="59"/>
      <c r="F12" s="59"/>
      <c r="G12" s="59"/>
    </row>
    <row r="13" spans="1:7" ht="48.75" customHeight="1" thickBot="1">
      <c r="A13" s="65" t="s">
        <v>17</v>
      </c>
      <c r="B13" s="65"/>
      <c r="C13" s="65"/>
      <c r="D13" s="65"/>
      <c r="E13" s="65"/>
      <c r="F13" s="65"/>
      <c r="G13" s="65"/>
    </row>
    <row r="14" spans="1:7" ht="180" customHeight="1">
      <c r="A14" s="2"/>
      <c r="B14" s="71" t="s">
        <v>2</v>
      </c>
      <c r="C14" s="71"/>
      <c r="D14" s="158" t="s">
        <v>27</v>
      </c>
      <c r="E14" s="158"/>
      <c r="F14" s="60" t="s">
        <v>3</v>
      </c>
      <c r="G14" s="75"/>
    </row>
    <row r="15" spans="1:7" ht="42.75" customHeight="1">
      <c r="A15" s="48">
        <v>1</v>
      </c>
      <c r="B15" s="66" t="s">
        <v>160</v>
      </c>
      <c r="C15" s="67"/>
      <c r="D15" s="68"/>
      <c r="E15" s="68"/>
      <c r="F15" s="69"/>
      <c r="G15" s="70"/>
    </row>
    <row r="16" spans="1:7">
      <c r="A16" s="9"/>
      <c r="B16" s="90" t="s">
        <v>23</v>
      </c>
      <c r="C16" s="90"/>
      <c r="D16" s="89">
        <f>SUM(D15:D15)*100</f>
        <v>0</v>
      </c>
      <c r="E16" s="89"/>
      <c r="F16" s="69"/>
      <c r="G16" s="70"/>
    </row>
    <row r="17" spans="1:7" ht="15.75" thickBot="1">
      <c r="A17" s="100" t="s">
        <v>4</v>
      </c>
      <c r="B17" s="101"/>
      <c r="C17" s="101"/>
      <c r="D17" s="101"/>
      <c r="E17" s="101"/>
      <c r="F17" s="116">
        <v>0</v>
      </c>
      <c r="G17" s="117"/>
    </row>
    <row r="18" spans="1:7" ht="15.75" thickBot="1">
      <c r="A18" s="10"/>
      <c r="B18" s="10"/>
      <c r="C18" s="10"/>
      <c r="D18" s="10"/>
      <c r="E18" s="11"/>
      <c r="F18" s="8"/>
      <c r="G18" s="8"/>
    </row>
    <row r="19" spans="1:7">
      <c r="A19" s="150" t="s">
        <v>28</v>
      </c>
      <c r="B19" s="151"/>
      <c r="C19" s="151"/>
      <c r="D19" s="151"/>
      <c r="E19" s="151"/>
      <c r="F19" s="151"/>
      <c r="G19" s="152"/>
    </row>
    <row r="20" spans="1:7" ht="41.25" customHeight="1" thickBot="1">
      <c r="A20" s="153" t="s">
        <v>191</v>
      </c>
      <c r="B20" s="154"/>
      <c r="C20" s="154"/>
      <c r="D20" s="154"/>
      <c r="E20" s="154"/>
      <c r="F20" s="154"/>
      <c r="G20" s="41">
        <f>G11</f>
        <v>100</v>
      </c>
    </row>
    <row r="21" spans="1:7" ht="15.75" thickBot="1">
      <c r="A21" s="1"/>
      <c r="B21" s="1"/>
      <c r="C21" s="1"/>
      <c r="D21" s="1"/>
      <c r="E21" s="1"/>
      <c r="F21" s="1"/>
      <c r="G21" s="1"/>
    </row>
    <row r="22" spans="1:7" ht="46.5" customHeight="1" thickBot="1">
      <c r="A22" s="92" t="s">
        <v>18</v>
      </c>
      <c r="B22" s="93"/>
      <c r="C22" s="93"/>
      <c r="D22" s="93"/>
      <c r="E22" s="93"/>
      <c r="F22" s="94"/>
      <c r="G22" s="1"/>
    </row>
    <row r="23" spans="1:7">
      <c r="A23" s="95" t="s">
        <v>15</v>
      </c>
      <c r="B23" s="71"/>
      <c r="C23" s="71"/>
      <c r="D23" s="71" t="s">
        <v>22</v>
      </c>
      <c r="E23" s="71"/>
      <c r="F23" s="91"/>
      <c r="G23" s="1"/>
    </row>
    <row r="24" spans="1:7">
      <c r="A24" s="85" t="s">
        <v>9</v>
      </c>
      <c r="B24" s="86"/>
      <c r="C24" s="86"/>
      <c r="D24" s="79" t="s">
        <v>6</v>
      </c>
      <c r="E24" s="79"/>
      <c r="F24" s="80"/>
      <c r="G24" s="1"/>
    </row>
    <row r="25" spans="1:7">
      <c r="A25" s="133" t="s">
        <v>10</v>
      </c>
      <c r="B25" s="134"/>
      <c r="C25" s="134"/>
      <c r="D25" s="69" t="s">
        <v>7</v>
      </c>
      <c r="E25" s="69"/>
      <c r="F25" s="70"/>
      <c r="G25" s="1"/>
    </row>
    <row r="26" spans="1:7" ht="15.75" thickBot="1">
      <c r="A26" s="87" t="s">
        <v>11</v>
      </c>
      <c r="B26" s="88"/>
      <c r="C26" s="88"/>
      <c r="D26" s="77" t="s">
        <v>8</v>
      </c>
      <c r="E26" s="77"/>
      <c r="F26" s="78"/>
      <c r="G26" s="1"/>
    </row>
    <row r="27" spans="1:7" ht="15.75" thickBot="1">
      <c r="A27" s="76"/>
      <c r="B27" s="76"/>
      <c r="C27" s="76"/>
      <c r="D27" s="76"/>
      <c r="E27" s="76"/>
      <c r="F27" s="76"/>
    </row>
    <row r="28" spans="1:7" ht="40.5" customHeight="1" thickBot="1">
      <c r="A28" s="155" t="s">
        <v>188</v>
      </c>
      <c r="B28" s="156"/>
      <c r="C28" s="156"/>
      <c r="D28" s="156"/>
      <c r="E28" s="156"/>
      <c r="F28" s="156"/>
      <c r="G28" s="157"/>
    </row>
  </sheetData>
  <mergeCells count="30">
    <mergeCell ref="A2:G2"/>
    <mergeCell ref="A3:G3"/>
    <mergeCell ref="A4:G4"/>
    <mergeCell ref="A11:F11"/>
    <mergeCell ref="A25:C25"/>
    <mergeCell ref="A12:G12"/>
    <mergeCell ref="A13:G13"/>
    <mergeCell ref="B14:C14"/>
    <mergeCell ref="D14:E14"/>
    <mergeCell ref="F14:G14"/>
    <mergeCell ref="A17:E17"/>
    <mergeCell ref="A28:G28"/>
    <mergeCell ref="A22:F22"/>
    <mergeCell ref="A23:C23"/>
    <mergeCell ref="D23:F23"/>
    <mergeCell ref="A24:C24"/>
    <mergeCell ref="A26:C26"/>
    <mergeCell ref="A27:F27"/>
    <mergeCell ref="D26:F26"/>
    <mergeCell ref="D24:F24"/>
    <mergeCell ref="D25:F25"/>
    <mergeCell ref="A19:G19"/>
    <mergeCell ref="A20:F20"/>
    <mergeCell ref="F15:G15"/>
    <mergeCell ref="D15:E15"/>
    <mergeCell ref="B15:C15"/>
    <mergeCell ref="F16:G16"/>
    <mergeCell ref="D16:E16"/>
    <mergeCell ref="B16:C16"/>
    <mergeCell ref="F17:G17"/>
  </mergeCells>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G28"/>
  <sheetViews>
    <sheetView topLeftCell="A16" workbookViewId="0">
      <selection activeCell="A20" sqref="A20:F20"/>
    </sheetView>
  </sheetViews>
  <sheetFormatPr defaultRowHeight="15"/>
  <cols>
    <col min="1" max="1" width="4.140625" customWidth="1"/>
    <col min="2" max="2" width="31" customWidth="1"/>
    <col min="3" max="3" width="9" customWidth="1"/>
    <col min="4" max="4" width="11.42578125" customWidth="1"/>
    <col min="5" max="5" width="10.140625" customWidth="1"/>
    <col min="6" max="6" width="16.7109375" customWidth="1"/>
    <col min="7" max="7" width="20" customWidth="1"/>
  </cols>
  <sheetData>
    <row r="1" spans="1:7" ht="15.75" thickBot="1"/>
    <row r="2" spans="1:7" ht="89.25" customHeight="1" thickBot="1">
      <c r="A2" s="61" t="s">
        <v>37</v>
      </c>
      <c r="B2" s="62"/>
      <c r="C2" s="62"/>
      <c r="D2" s="62"/>
      <c r="E2" s="62"/>
      <c r="F2" s="62"/>
      <c r="G2" s="63"/>
    </row>
    <row r="3" spans="1:7">
      <c r="A3" s="59" t="s">
        <v>25</v>
      </c>
      <c r="B3" s="59"/>
      <c r="C3" s="59"/>
      <c r="D3" s="59"/>
      <c r="E3" s="59"/>
      <c r="F3" s="59"/>
      <c r="G3" s="59"/>
    </row>
    <row r="4" spans="1:7" ht="15.75" thickBot="1">
      <c r="A4" s="64" t="s">
        <v>19</v>
      </c>
      <c r="B4" s="64"/>
      <c r="C4" s="64"/>
      <c r="D4" s="64"/>
      <c r="E4" s="64"/>
      <c r="F4" s="64"/>
      <c r="G4" s="64"/>
    </row>
    <row r="5" spans="1:7" ht="101.25">
      <c r="A5" s="2"/>
      <c r="B5" s="3" t="s">
        <v>13</v>
      </c>
      <c r="C5" s="3" t="s">
        <v>0</v>
      </c>
      <c r="D5" s="13" t="s">
        <v>12</v>
      </c>
      <c r="E5" s="13" t="s">
        <v>26</v>
      </c>
      <c r="F5" s="13" t="s">
        <v>20</v>
      </c>
      <c r="G5" s="4" t="s">
        <v>5</v>
      </c>
    </row>
    <row r="6" spans="1:7" ht="70.5" customHeight="1">
      <c r="A6" s="48">
        <v>1</v>
      </c>
      <c r="B6" s="17" t="s">
        <v>127</v>
      </c>
      <c r="C6" s="17" t="s">
        <v>128</v>
      </c>
      <c r="D6" s="28">
        <v>34</v>
      </c>
      <c r="E6" s="28">
        <v>98</v>
      </c>
      <c r="F6" s="29">
        <v>100</v>
      </c>
      <c r="G6" s="7"/>
    </row>
    <row r="7" spans="1:7" ht="43.5" customHeight="1">
      <c r="A7" s="48">
        <v>2</v>
      </c>
      <c r="B7" s="17" t="s">
        <v>129</v>
      </c>
      <c r="C7" s="17" t="s">
        <v>130</v>
      </c>
      <c r="D7" s="28">
        <v>11</v>
      </c>
      <c r="E7" s="28">
        <v>11</v>
      </c>
      <c r="F7" s="29">
        <v>100</v>
      </c>
      <c r="G7" s="7"/>
    </row>
    <row r="8" spans="1:7" ht="53.25" customHeight="1">
      <c r="A8" s="48">
        <v>3</v>
      </c>
      <c r="B8" s="17" t="s">
        <v>131</v>
      </c>
      <c r="C8" s="17" t="s">
        <v>132</v>
      </c>
      <c r="D8" s="28">
        <v>2.7</v>
      </c>
      <c r="E8" s="29">
        <v>2.64</v>
      </c>
      <c r="F8" s="29">
        <v>100</v>
      </c>
      <c r="G8" s="7"/>
    </row>
    <row r="9" spans="1:7" ht="52.5" customHeight="1">
      <c r="A9" s="48">
        <v>4</v>
      </c>
      <c r="B9" s="17" t="s">
        <v>133</v>
      </c>
      <c r="C9" s="17" t="s">
        <v>134</v>
      </c>
      <c r="D9" s="28">
        <v>1875</v>
      </c>
      <c r="E9" s="28">
        <v>1875</v>
      </c>
      <c r="F9" s="29">
        <v>100</v>
      </c>
      <c r="G9" s="7"/>
    </row>
    <row r="10" spans="1:7">
      <c r="A10" s="5"/>
      <c r="B10" s="6" t="s">
        <v>14</v>
      </c>
      <c r="C10" s="6"/>
      <c r="D10" s="6"/>
      <c r="E10" s="6"/>
      <c r="F10" s="51">
        <f>F6+F7+F8+F9</f>
        <v>400</v>
      </c>
      <c r="G10" s="7"/>
    </row>
    <row r="11" spans="1:7" ht="15.75" thickBot="1">
      <c r="A11" s="72" t="s">
        <v>1</v>
      </c>
      <c r="B11" s="73"/>
      <c r="C11" s="73"/>
      <c r="D11" s="73"/>
      <c r="E11" s="73"/>
      <c r="F11" s="74"/>
      <c r="G11" s="45">
        <f>F10/A9</f>
        <v>100</v>
      </c>
    </row>
    <row r="12" spans="1:7" ht="33.75" customHeight="1">
      <c r="A12" s="59" t="s">
        <v>21</v>
      </c>
      <c r="B12" s="59"/>
      <c r="C12" s="59"/>
      <c r="D12" s="59"/>
      <c r="E12" s="59"/>
      <c r="F12" s="59"/>
      <c r="G12" s="59"/>
    </row>
    <row r="13" spans="1:7" ht="39.75" customHeight="1" thickBot="1">
      <c r="A13" s="65" t="s">
        <v>17</v>
      </c>
      <c r="B13" s="65"/>
      <c r="C13" s="65"/>
      <c r="D13" s="65"/>
      <c r="E13" s="65"/>
      <c r="F13" s="65"/>
      <c r="G13" s="65"/>
    </row>
    <row r="14" spans="1:7" ht="168" customHeight="1">
      <c r="A14" s="2"/>
      <c r="B14" s="71" t="s">
        <v>2</v>
      </c>
      <c r="C14" s="71"/>
      <c r="D14" s="161" t="s">
        <v>27</v>
      </c>
      <c r="E14" s="161"/>
      <c r="F14" s="60" t="s">
        <v>3</v>
      </c>
      <c r="G14" s="75"/>
    </row>
    <row r="15" spans="1:7" ht="39.75" customHeight="1">
      <c r="A15" s="5">
        <v>1</v>
      </c>
      <c r="B15" s="159" t="s">
        <v>160</v>
      </c>
      <c r="C15" s="160"/>
      <c r="D15" s="68"/>
      <c r="E15" s="68"/>
      <c r="F15" s="69"/>
      <c r="G15" s="70"/>
    </row>
    <row r="16" spans="1:7">
      <c r="A16" s="9"/>
      <c r="B16" s="90" t="s">
        <v>23</v>
      </c>
      <c r="C16" s="90"/>
      <c r="D16" s="89">
        <f>SUM(D15:D15)*100</f>
        <v>0</v>
      </c>
      <c r="E16" s="89"/>
      <c r="F16" s="69"/>
      <c r="G16" s="70"/>
    </row>
    <row r="17" spans="1:7" ht="15.75" thickBot="1">
      <c r="A17" s="100" t="s">
        <v>4</v>
      </c>
      <c r="B17" s="101"/>
      <c r="C17" s="101"/>
      <c r="D17" s="101"/>
      <c r="E17" s="101"/>
      <c r="F17" s="98">
        <v>0</v>
      </c>
      <c r="G17" s="99"/>
    </row>
    <row r="18" spans="1:7" ht="15.75" thickBot="1">
      <c r="A18" s="10"/>
      <c r="B18" s="10"/>
      <c r="C18" s="10"/>
      <c r="D18" s="10"/>
      <c r="E18" s="11"/>
      <c r="F18" s="8"/>
      <c r="G18" s="8"/>
    </row>
    <row r="19" spans="1:7">
      <c r="A19" s="150" t="s">
        <v>28</v>
      </c>
      <c r="B19" s="151"/>
      <c r="C19" s="151"/>
      <c r="D19" s="151"/>
      <c r="E19" s="151"/>
      <c r="F19" s="151"/>
      <c r="G19" s="152"/>
    </row>
    <row r="20" spans="1:7" ht="37.5" customHeight="1" thickBot="1">
      <c r="A20" s="153" t="s">
        <v>189</v>
      </c>
      <c r="B20" s="154"/>
      <c r="C20" s="154"/>
      <c r="D20" s="154"/>
      <c r="E20" s="154"/>
      <c r="F20" s="154"/>
      <c r="G20" s="41">
        <f>G11</f>
        <v>100</v>
      </c>
    </row>
    <row r="21" spans="1:7" ht="15.75" thickBot="1">
      <c r="A21" s="1"/>
      <c r="B21" s="1"/>
      <c r="C21" s="1"/>
      <c r="D21" s="1"/>
      <c r="E21" s="1"/>
      <c r="F21" s="1"/>
      <c r="G21" s="1"/>
    </row>
    <row r="22" spans="1:7" ht="31.5" customHeight="1" thickBot="1">
      <c r="A22" s="92" t="s">
        <v>18</v>
      </c>
      <c r="B22" s="93"/>
      <c r="C22" s="93"/>
      <c r="D22" s="93"/>
      <c r="E22" s="93"/>
      <c r="F22" s="94"/>
      <c r="G22" s="1"/>
    </row>
    <row r="23" spans="1:7">
      <c r="A23" s="95" t="s">
        <v>15</v>
      </c>
      <c r="B23" s="71"/>
      <c r="C23" s="71"/>
      <c r="D23" s="71" t="s">
        <v>22</v>
      </c>
      <c r="E23" s="71"/>
      <c r="F23" s="91"/>
      <c r="G23" s="1"/>
    </row>
    <row r="24" spans="1:7">
      <c r="A24" s="85" t="s">
        <v>9</v>
      </c>
      <c r="B24" s="86"/>
      <c r="C24" s="86"/>
      <c r="D24" s="79" t="s">
        <v>6</v>
      </c>
      <c r="E24" s="79"/>
      <c r="F24" s="80"/>
      <c r="G24" s="1"/>
    </row>
    <row r="25" spans="1:7">
      <c r="A25" s="102" t="s">
        <v>10</v>
      </c>
      <c r="B25" s="103"/>
      <c r="C25" s="103"/>
      <c r="D25" s="104" t="s">
        <v>7</v>
      </c>
      <c r="E25" s="104"/>
      <c r="F25" s="105"/>
      <c r="G25" s="1"/>
    </row>
    <row r="26" spans="1:7" ht="15.75" thickBot="1">
      <c r="A26" s="87" t="s">
        <v>11</v>
      </c>
      <c r="B26" s="88"/>
      <c r="C26" s="88"/>
      <c r="D26" s="77" t="s">
        <v>8</v>
      </c>
      <c r="E26" s="77"/>
      <c r="F26" s="78"/>
      <c r="G26" s="1"/>
    </row>
    <row r="27" spans="1:7" ht="15.75" thickBot="1">
      <c r="A27" s="76"/>
      <c r="B27" s="76"/>
      <c r="C27" s="76"/>
      <c r="D27" s="76"/>
      <c r="E27" s="76"/>
      <c r="F27" s="76"/>
    </row>
    <row r="28" spans="1:7" s="24" customFormat="1" ht="49.5" customHeight="1" thickBot="1">
      <c r="A28" s="155" t="s">
        <v>188</v>
      </c>
      <c r="B28" s="156"/>
      <c r="C28" s="156"/>
      <c r="D28" s="156"/>
      <c r="E28" s="156"/>
      <c r="F28" s="156"/>
      <c r="G28" s="157"/>
    </row>
  </sheetData>
  <mergeCells count="30">
    <mergeCell ref="A2:G2"/>
    <mergeCell ref="A3:G3"/>
    <mergeCell ref="A4:G4"/>
    <mergeCell ref="A11:F11"/>
    <mergeCell ref="A25:C25"/>
    <mergeCell ref="A12:G12"/>
    <mergeCell ref="A13:G13"/>
    <mergeCell ref="B14:C14"/>
    <mergeCell ref="D14:E14"/>
    <mergeCell ref="F14:G14"/>
    <mergeCell ref="A17:E17"/>
    <mergeCell ref="A28:G28"/>
    <mergeCell ref="A22:F22"/>
    <mergeCell ref="A23:C23"/>
    <mergeCell ref="D23:F23"/>
    <mergeCell ref="A24:C24"/>
    <mergeCell ref="A26:C26"/>
    <mergeCell ref="A27:F27"/>
    <mergeCell ref="D26:F26"/>
    <mergeCell ref="D24:F24"/>
    <mergeCell ref="D25:F25"/>
    <mergeCell ref="A19:G19"/>
    <mergeCell ref="A20:F20"/>
    <mergeCell ref="F15:G15"/>
    <mergeCell ref="D15:E15"/>
    <mergeCell ref="B15:C15"/>
    <mergeCell ref="F16:G16"/>
    <mergeCell ref="D16:E16"/>
    <mergeCell ref="B16:C16"/>
    <mergeCell ref="F17:G17"/>
  </mergeCells>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ГП</vt:lpstr>
      <vt:lpstr>Подпрограмма 1</vt:lpstr>
      <vt:lpstr>Подпрограмма 2</vt:lpstr>
      <vt:lpstr>Подпрограмма 3</vt:lpstr>
      <vt:lpstr>Подпрограмма 4</vt:lpstr>
      <vt:lpstr>Подпрограмма 5</vt:lpstr>
      <vt:lpstr>Подпрограмма 6</vt:lpstr>
      <vt:lpstr>Подпрограмма 7</vt:lpstr>
      <vt:lpstr>Подпрограмма 8</vt:lpstr>
      <vt:lpstr>Подпрограмма 9</vt:lpstr>
      <vt:lpstr>Подпрограмма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Пешкова В.А.</dc:creator>
  <cp:lastModifiedBy>shutina</cp:lastModifiedBy>
  <cp:lastPrinted>2017-01-17T07:20:25Z</cp:lastPrinted>
  <dcterms:created xsi:type="dcterms:W3CDTF">2014-01-29T06:13:10Z</dcterms:created>
  <dcterms:modified xsi:type="dcterms:W3CDTF">2018-03-15T07:39:51Z</dcterms:modified>
</cp:coreProperties>
</file>